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landeroin\Box\14_Bât_Affaires\Rennes\35BA-101167-LANDIVISIAU-BAN-Bât Logement 268\04_Etudes\08-DCE\Pièces écrites\DPGF\NOVEMBRE 2024\"/>
    </mc:Choice>
  </mc:AlternateContent>
  <xr:revisionPtr revIDLastSave="0" documentId="13_ncr:1_{F2812CC5-E8F1-4271-9E82-37728D1B20E0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6" r:id="rId1"/>
    <sheet name="01-VRD" sheetId="1" r:id="rId2"/>
  </sheets>
  <definedNames>
    <definedName name="_xlnm.Print_Titles" localSheetId="1">'01-VRD'!$6:$11</definedName>
    <definedName name="LOT" localSheetId="0">#REF!</definedName>
    <definedName name="LOT">'01-VRD'!$B$9</definedName>
    <definedName name="N°_LOT" localSheetId="0">#REF!</definedName>
    <definedName name="N°_LOT">'01-VRD'!$A$9</definedName>
    <definedName name="nomprofilé">#REF!</definedName>
    <definedName name="soutainement">#REF!</definedName>
    <definedName name="Titre">#REF!</definedName>
    <definedName name="_xlnm.Print_Area" localSheetId="1">'01-VRD'!$A$1:$J$203</definedName>
    <definedName name="_xlnm.Print_Area" localSheetId="0">PDG!$A$1:$H$48</definedName>
  </definedNames>
  <calcPr calcId="191029"/>
</workbook>
</file>

<file path=xl/calcChain.xml><?xml version="1.0" encoding="utf-8"?>
<calcChain xmlns="http://schemas.openxmlformats.org/spreadsheetml/2006/main">
  <c r="A164" i="1" l="1"/>
  <c r="H164" i="1"/>
  <c r="H165" i="1"/>
  <c r="H166" i="1"/>
  <c r="H167" i="1"/>
  <c r="H168" i="1"/>
  <c r="A163" i="1"/>
  <c r="A166" i="1"/>
  <c r="A167" i="1"/>
  <c r="A168" i="1"/>
  <c r="A169" i="1"/>
  <c r="E77" i="6" l="1"/>
  <c r="E76" i="1"/>
  <c r="E69" i="6"/>
  <c r="E68" i="1"/>
  <c r="E64" i="6"/>
  <c r="E63" i="1"/>
  <c r="E94" i="6"/>
  <c r="E93" i="1"/>
  <c r="E164" i="6" l="1"/>
  <c r="E163" i="1"/>
  <c r="J196" i="6"/>
  <c r="Q89" i="1" l="1"/>
  <c r="A89" i="1" s="1"/>
  <c r="P89" i="1"/>
  <c r="O89" i="1"/>
  <c r="N89" i="1"/>
  <c r="M89" i="1"/>
  <c r="P88" i="1"/>
  <c r="M88" i="1"/>
  <c r="H88" i="1"/>
  <c r="E172" i="1" l="1"/>
  <c r="E91" i="1" l="1"/>
  <c r="Q106" i="1"/>
  <c r="A106" i="1" s="1"/>
  <c r="P106" i="1"/>
  <c r="O106" i="1"/>
  <c r="N106" i="1"/>
  <c r="M106" i="1"/>
  <c r="Q117" i="1" l="1"/>
  <c r="A117" i="1" s="1"/>
  <c r="P117" i="1"/>
  <c r="O117" i="1"/>
  <c r="N117" i="1"/>
  <c r="M117" i="1"/>
  <c r="Q112" i="1"/>
  <c r="A112" i="1" s="1"/>
  <c r="P112" i="1"/>
  <c r="O112" i="1"/>
  <c r="N112" i="1"/>
  <c r="M112" i="1"/>
  <c r="Q111" i="1"/>
  <c r="A111" i="1" s="1"/>
  <c r="P111" i="1"/>
  <c r="O111" i="1"/>
  <c r="N111" i="1"/>
  <c r="M111" i="1"/>
  <c r="Q110" i="1"/>
  <c r="A110" i="1" s="1"/>
  <c r="P110" i="1"/>
  <c r="O110" i="1"/>
  <c r="N110" i="1"/>
  <c r="M110" i="1"/>
  <c r="Q109" i="1"/>
  <c r="A109" i="1" s="1"/>
  <c r="P109" i="1"/>
  <c r="O109" i="1"/>
  <c r="N109" i="1"/>
  <c r="M109" i="1"/>
  <c r="Q116" i="1" l="1"/>
  <c r="A116" i="1" s="1"/>
  <c r="P116" i="1"/>
  <c r="O116" i="1"/>
  <c r="N116" i="1"/>
  <c r="M116" i="1"/>
  <c r="Q115" i="1"/>
  <c r="A115" i="1" s="1"/>
  <c r="P115" i="1"/>
  <c r="O115" i="1"/>
  <c r="N115" i="1"/>
  <c r="M115" i="1"/>
  <c r="Q113" i="1"/>
  <c r="A113" i="1" s="1"/>
  <c r="P113" i="1"/>
  <c r="O113" i="1"/>
  <c r="N113" i="1"/>
  <c r="M113" i="1"/>
  <c r="Q105" i="1" l="1"/>
  <c r="A105" i="1" s="1"/>
  <c r="P105" i="1"/>
  <c r="O105" i="1"/>
  <c r="N105" i="1"/>
  <c r="M105" i="1"/>
  <c r="B202" i="1" l="1"/>
  <c r="B200" i="1"/>
  <c r="B197" i="1"/>
  <c r="J188" i="1"/>
  <c r="Q161" i="1"/>
  <c r="A161" i="1" s="1"/>
  <c r="P161" i="1"/>
  <c r="O161" i="1"/>
  <c r="N161" i="1"/>
  <c r="M161" i="1"/>
  <c r="Q160" i="1"/>
  <c r="A160" i="1" s="1"/>
  <c r="P160" i="1"/>
  <c r="O160" i="1"/>
  <c r="N160" i="1"/>
  <c r="M160" i="1"/>
  <c r="Q158" i="1"/>
  <c r="A158" i="1" s="1"/>
  <c r="P158" i="1"/>
  <c r="O158" i="1"/>
  <c r="N158" i="1"/>
  <c r="M158" i="1"/>
  <c r="Q157" i="1"/>
  <c r="A157" i="1" s="1"/>
  <c r="P157" i="1"/>
  <c r="O157" i="1"/>
  <c r="N157" i="1"/>
  <c r="M157" i="1"/>
  <c r="Q150" i="1"/>
  <c r="A150" i="1" s="1"/>
  <c r="P150" i="1"/>
  <c r="O150" i="1"/>
  <c r="N150" i="1"/>
  <c r="M150" i="1"/>
  <c r="Q149" i="1"/>
  <c r="A149" i="1" s="1"/>
  <c r="P149" i="1"/>
  <c r="O149" i="1"/>
  <c r="N149" i="1"/>
  <c r="M149" i="1"/>
  <c r="Q136" i="1" l="1"/>
  <c r="A136" i="1" s="1"/>
  <c r="P136" i="1"/>
  <c r="O136" i="1"/>
  <c r="N136" i="1"/>
  <c r="M136" i="1"/>
  <c r="Q139" i="1"/>
  <c r="A139" i="1" s="1"/>
  <c r="P139" i="1"/>
  <c r="O139" i="1"/>
  <c r="N139" i="1"/>
  <c r="M139" i="1"/>
  <c r="Q138" i="1"/>
  <c r="A138" i="1" s="1"/>
  <c r="P138" i="1"/>
  <c r="O138" i="1"/>
  <c r="N138" i="1"/>
  <c r="M138" i="1"/>
  <c r="Q137" i="1"/>
  <c r="A137" i="1" s="1"/>
  <c r="P137" i="1"/>
  <c r="O137" i="1"/>
  <c r="N137" i="1"/>
  <c r="M137" i="1"/>
  <c r="Q135" i="1"/>
  <c r="A135" i="1" s="1"/>
  <c r="P135" i="1"/>
  <c r="O135" i="1"/>
  <c r="N135" i="1"/>
  <c r="M135" i="1"/>
  <c r="Q100" i="1"/>
  <c r="A100" i="1" s="1"/>
  <c r="P100" i="1"/>
  <c r="O100" i="1"/>
  <c r="N100" i="1"/>
  <c r="M100" i="1"/>
  <c r="Q63" i="1"/>
  <c r="A63" i="1" s="1"/>
  <c r="P63" i="1"/>
  <c r="O63" i="1"/>
  <c r="N63" i="1"/>
  <c r="M63" i="1"/>
  <c r="M47" i="1" l="1"/>
  <c r="N47" i="1"/>
  <c r="O47" i="1"/>
  <c r="P47" i="1"/>
  <c r="Q47" i="1"/>
  <c r="A47" i="1" s="1"/>
  <c r="H24" i="1" l="1"/>
  <c r="M24" i="1"/>
  <c r="M25" i="1"/>
  <c r="N25" i="1"/>
  <c r="O25" i="1"/>
  <c r="P25" i="1"/>
  <c r="Q25" i="1"/>
  <c r="A25" i="1" s="1"/>
  <c r="M26" i="1"/>
  <c r="N26" i="1"/>
  <c r="O26" i="1"/>
  <c r="P26" i="1"/>
  <c r="Q26" i="1"/>
  <c r="A26" i="1" s="1"/>
  <c r="M27" i="1"/>
  <c r="N27" i="1"/>
  <c r="O27" i="1"/>
  <c r="P27" i="1"/>
  <c r="Q27" i="1"/>
  <c r="A27" i="1" s="1"/>
  <c r="M28" i="1"/>
  <c r="N28" i="1"/>
  <c r="O28" i="1"/>
  <c r="P28" i="1"/>
  <c r="Q28" i="1"/>
  <c r="A28" i="1" s="1"/>
  <c r="M30" i="1"/>
  <c r="N30" i="1"/>
  <c r="O30" i="1"/>
  <c r="P30" i="1"/>
  <c r="Q30" i="1"/>
  <c r="A30" i="1" s="1"/>
  <c r="M29" i="1"/>
  <c r="N29" i="1"/>
  <c r="O29" i="1"/>
  <c r="P29" i="1"/>
  <c r="Q29" i="1"/>
  <c r="A29" i="1" s="1"/>
  <c r="M31" i="1"/>
  <c r="N31" i="1"/>
  <c r="O31" i="1"/>
  <c r="P31" i="1"/>
  <c r="Q31" i="1"/>
  <c r="A31" i="1" s="1"/>
  <c r="M32" i="1"/>
  <c r="N32" i="1"/>
  <c r="O32" i="1"/>
  <c r="P32" i="1"/>
  <c r="Q32" i="1"/>
  <c r="A32" i="1" s="1"/>
  <c r="M33" i="1"/>
  <c r="N33" i="1"/>
  <c r="O33" i="1"/>
  <c r="P33" i="1"/>
  <c r="Q33" i="1"/>
  <c r="A33" i="1" s="1"/>
  <c r="M8" i="1" l="1"/>
  <c r="N8" i="1"/>
  <c r="N9" i="1" s="1"/>
  <c r="O8" i="1"/>
  <c r="P8" i="1"/>
  <c r="Q8" i="1" s="1"/>
  <c r="M9" i="1"/>
  <c r="O9" i="1"/>
  <c r="P9" i="1"/>
  <c r="Q9" i="1"/>
  <c r="M10" i="1"/>
  <c r="N10" i="1"/>
  <c r="O10" i="1"/>
  <c r="P10" i="1"/>
  <c r="Q10" i="1" s="1"/>
  <c r="M11" i="1"/>
  <c r="N11" i="1"/>
  <c r="O11" i="1"/>
  <c r="P11" i="1"/>
  <c r="Q11" i="1" s="1"/>
  <c r="M12" i="1"/>
  <c r="N12" i="1"/>
  <c r="O12" i="1"/>
  <c r="P12" i="1"/>
  <c r="Q12" i="1"/>
  <c r="M13" i="1"/>
  <c r="N13" i="1"/>
  <c r="O13" i="1"/>
  <c r="P13" i="1"/>
  <c r="Q13" i="1" s="1"/>
  <c r="M14" i="1"/>
  <c r="N14" i="1"/>
  <c r="O14" i="1"/>
  <c r="P14" i="1"/>
  <c r="M15" i="1"/>
  <c r="N15" i="1"/>
  <c r="O15" i="1"/>
  <c r="P15" i="1"/>
  <c r="Q15" i="1" s="1"/>
  <c r="A15" i="1" s="1"/>
  <c r="M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O22" i="1"/>
  <c r="P22" i="1"/>
  <c r="M23" i="1"/>
  <c r="O23" i="1"/>
  <c r="P23" i="1"/>
  <c r="M34" i="1"/>
  <c r="N34" i="1"/>
  <c r="O34" i="1"/>
  <c r="P34" i="1"/>
  <c r="M35" i="1"/>
  <c r="M36" i="1"/>
  <c r="N36" i="1"/>
  <c r="O36" i="1"/>
  <c r="P36" i="1"/>
  <c r="M37" i="1"/>
  <c r="P37" i="1"/>
  <c r="M38" i="1"/>
  <c r="P38" i="1"/>
  <c r="M39" i="1"/>
  <c r="N39" i="1"/>
  <c r="O39" i="1"/>
  <c r="P39" i="1"/>
  <c r="M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P44" i="1"/>
  <c r="M45" i="1"/>
  <c r="N45" i="1"/>
  <c r="O45" i="1"/>
  <c r="P45" i="1"/>
  <c r="M46" i="1"/>
  <c r="N46" i="1"/>
  <c r="O46" i="1"/>
  <c r="P46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O61" i="1"/>
  <c r="P61" i="1"/>
  <c r="M62" i="1"/>
  <c r="P62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Q80" i="1" s="1"/>
  <c r="A80" i="1" s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90" i="1"/>
  <c r="P90" i="1"/>
  <c r="M91" i="1"/>
  <c r="N91" i="1"/>
  <c r="O91" i="1"/>
  <c r="P91" i="1"/>
  <c r="M92" i="1"/>
  <c r="N92" i="1"/>
  <c r="O92" i="1"/>
  <c r="P92" i="1"/>
  <c r="M94" i="1"/>
  <c r="N94" i="1"/>
  <c r="O94" i="1"/>
  <c r="P94" i="1"/>
  <c r="M95" i="1"/>
  <c r="N95" i="1"/>
  <c r="O95" i="1"/>
  <c r="P95" i="1"/>
  <c r="M101" i="1"/>
  <c r="N101" i="1"/>
  <c r="O101" i="1"/>
  <c r="P101" i="1"/>
  <c r="M103" i="1"/>
  <c r="N103" i="1"/>
  <c r="O103" i="1"/>
  <c r="P103" i="1"/>
  <c r="M104" i="1"/>
  <c r="N104" i="1"/>
  <c r="O104" i="1"/>
  <c r="P104" i="1"/>
  <c r="M107" i="1"/>
  <c r="N107" i="1"/>
  <c r="O107" i="1"/>
  <c r="P107" i="1"/>
  <c r="M108" i="1"/>
  <c r="P108" i="1"/>
  <c r="M114" i="1"/>
  <c r="N114" i="1"/>
  <c r="O114" i="1"/>
  <c r="P114" i="1"/>
  <c r="M118" i="1"/>
  <c r="N118" i="1"/>
  <c r="O118" i="1"/>
  <c r="P118" i="1"/>
  <c r="M119" i="1"/>
  <c r="N119" i="1"/>
  <c r="O119" i="1"/>
  <c r="P119" i="1"/>
  <c r="M120" i="1"/>
  <c r="O120" i="1"/>
  <c r="P120" i="1"/>
  <c r="M121" i="1"/>
  <c r="P121" i="1"/>
  <c r="M122" i="1"/>
  <c r="N122" i="1"/>
  <c r="O122" i="1"/>
  <c r="P122" i="1"/>
  <c r="M123" i="1"/>
  <c r="P123" i="1"/>
  <c r="M124" i="1"/>
  <c r="N124" i="1"/>
  <c r="O124" i="1"/>
  <c r="P124" i="1"/>
  <c r="M125" i="1"/>
  <c r="P125" i="1"/>
  <c r="M126" i="1"/>
  <c r="N126" i="1"/>
  <c r="O126" i="1"/>
  <c r="P126" i="1"/>
  <c r="M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P134" i="1"/>
  <c r="M140" i="1"/>
  <c r="N140" i="1"/>
  <c r="O140" i="1"/>
  <c r="P140" i="1"/>
  <c r="M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P145" i="1"/>
  <c r="M146" i="1"/>
  <c r="N146" i="1"/>
  <c r="O146" i="1"/>
  <c r="P146" i="1"/>
  <c r="M147" i="1"/>
  <c r="O147" i="1"/>
  <c r="P147" i="1"/>
  <c r="M148" i="1"/>
  <c r="O148" i="1"/>
  <c r="P148" i="1"/>
  <c r="M151" i="1"/>
  <c r="N151" i="1"/>
  <c r="O151" i="1"/>
  <c r="P151" i="1"/>
  <c r="M152" i="1"/>
  <c r="N152" i="1"/>
  <c r="O152" i="1"/>
  <c r="P152" i="1"/>
  <c r="M153" i="1"/>
  <c r="N153" i="1"/>
  <c r="O153" i="1"/>
  <c r="P153" i="1"/>
  <c r="M154" i="1"/>
  <c r="N154" i="1"/>
  <c r="O154" i="1"/>
  <c r="P154" i="1"/>
  <c r="M155" i="1"/>
  <c r="N155" i="1"/>
  <c r="O155" i="1"/>
  <c r="P155" i="1"/>
  <c r="M156" i="1"/>
  <c r="P156" i="1"/>
  <c r="M162" i="1"/>
  <c r="N162" i="1"/>
  <c r="O162" i="1"/>
  <c r="P162" i="1"/>
  <c r="M163" i="1"/>
  <c r="P163" i="1"/>
  <c r="M169" i="1"/>
  <c r="N169" i="1"/>
  <c r="O169" i="1"/>
  <c r="P169" i="1"/>
  <c r="M170" i="1"/>
  <c r="O170" i="1"/>
  <c r="P170" i="1"/>
  <c r="M171" i="1"/>
  <c r="N171" i="1"/>
  <c r="O171" i="1"/>
  <c r="P171" i="1"/>
  <c r="M172" i="1"/>
  <c r="O172" i="1"/>
  <c r="P172" i="1"/>
  <c r="M173" i="1"/>
  <c r="N173" i="1"/>
  <c r="O173" i="1"/>
  <c r="P173" i="1"/>
  <c r="M174" i="1"/>
  <c r="P174" i="1"/>
  <c r="M175" i="1"/>
  <c r="N175" i="1"/>
  <c r="O175" i="1"/>
  <c r="P175" i="1"/>
  <c r="M176" i="1"/>
  <c r="P176" i="1"/>
  <c r="M177" i="1"/>
  <c r="N177" i="1"/>
  <c r="O177" i="1"/>
  <c r="P177" i="1"/>
  <c r="M178" i="1"/>
  <c r="P178" i="1"/>
  <c r="M179" i="1"/>
  <c r="N179" i="1"/>
  <c r="O179" i="1"/>
  <c r="P179" i="1"/>
  <c r="M180" i="1"/>
  <c r="M181" i="1"/>
  <c r="N181" i="1"/>
  <c r="O181" i="1"/>
  <c r="P181" i="1"/>
  <c r="M182" i="1"/>
  <c r="N182" i="1"/>
  <c r="O182" i="1"/>
  <c r="P182" i="1"/>
  <c r="M183" i="1"/>
  <c r="N183" i="1"/>
  <c r="O183" i="1"/>
  <c r="P183" i="1"/>
  <c r="P7" i="1"/>
  <c r="Q7" i="1" s="1"/>
  <c r="O7" i="1"/>
  <c r="N7" i="1"/>
  <c r="M7" i="1"/>
  <c r="O24" i="1" l="1"/>
  <c r="O35" i="1" s="1"/>
  <c r="P24" i="1"/>
  <c r="N16" i="1"/>
  <c r="N22" i="1" s="1"/>
  <c r="P180" i="1"/>
  <c r="Q119" i="1"/>
  <c r="A119" i="1" s="1"/>
  <c r="Q41" i="1"/>
  <c r="A41" i="1" s="1"/>
  <c r="Q181" i="1"/>
  <c r="A181" i="1" s="1"/>
  <c r="Q107" i="1"/>
  <c r="A107" i="1" s="1"/>
  <c r="Q21" i="1"/>
  <c r="A21" i="1" s="1"/>
  <c r="Q18" i="1"/>
  <c r="A18" i="1" s="1"/>
  <c r="Q133" i="1"/>
  <c r="A133" i="1" s="1"/>
  <c r="Q132" i="1"/>
  <c r="A132" i="1" s="1"/>
  <c r="Q86" i="1"/>
  <c r="A86" i="1" s="1"/>
  <c r="Q85" i="1"/>
  <c r="A85" i="1" s="1"/>
  <c r="Q81" i="1"/>
  <c r="A81" i="1" s="1"/>
  <c r="Q151" i="1"/>
  <c r="A151" i="1" s="1"/>
  <c r="Q142" i="1"/>
  <c r="A142" i="1" s="1"/>
  <c r="Q66" i="1"/>
  <c r="A66" i="1" s="1"/>
  <c r="Q64" i="1"/>
  <c r="A64" i="1" s="1"/>
  <c r="Q183" i="1"/>
  <c r="A183" i="1" s="1"/>
  <c r="Q155" i="1"/>
  <c r="A155" i="1" s="1"/>
  <c r="Q118" i="1"/>
  <c r="A118" i="1" s="1"/>
  <c r="Q114" i="1"/>
  <c r="A114" i="1" s="1"/>
  <c r="Q76" i="1"/>
  <c r="A76" i="1" s="1"/>
  <c r="Q68" i="1"/>
  <c r="A68" i="1" s="1"/>
  <c r="Q67" i="1"/>
  <c r="A67" i="1" s="1"/>
  <c r="Q52" i="1"/>
  <c r="A52" i="1" s="1"/>
  <c r="Q49" i="1"/>
  <c r="A49" i="1" s="1"/>
  <c r="Q48" i="1"/>
  <c r="A48" i="1" s="1"/>
  <c r="Q173" i="1"/>
  <c r="A173" i="1" s="1"/>
  <c r="Q104" i="1"/>
  <c r="A104" i="1" s="1"/>
  <c r="Q103" i="1"/>
  <c r="A103" i="1" s="1"/>
  <c r="Q92" i="1"/>
  <c r="A92" i="1" s="1"/>
  <c r="Q91" i="1"/>
  <c r="A91" i="1" s="1"/>
  <c r="Q78" i="1"/>
  <c r="A78" i="1" s="1"/>
  <c r="Q77" i="1"/>
  <c r="A77" i="1" s="1"/>
  <c r="Q71" i="1"/>
  <c r="A71" i="1" s="1"/>
  <c r="Q70" i="1"/>
  <c r="A70" i="1" s="1"/>
  <c r="Q59" i="1"/>
  <c r="A59" i="1" s="1"/>
  <c r="Q58" i="1"/>
  <c r="A58" i="1" s="1"/>
  <c r="Q171" i="1"/>
  <c r="A171" i="1" s="1"/>
  <c r="Q154" i="1"/>
  <c r="A154" i="1" s="1"/>
  <c r="Q69" i="1"/>
  <c r="A69" i="1" s="1"/>
  <c r="Q182" i="1"/>
  <c r="A182" i="1" s="1"/>
  <c r="Q152" i="1"/>
  <c r="A152" i="1" s="1"/>
  <c r="Q146" i="1"/>
  <c r="A146" i="1" s="1"/>
  <c r="Q140" i="1"/>
  <c r="A140" i="1" s="1"/>
  <c r="Q179" i="1"/>
  <c r="A179" i="1" s="1"/>
  <c r="Q143" i="1"/>
  <c r="A143" i="1" s="1"/>
  <c r="Q129" i="1"/>
  <c r="A129" i="1" s="1"/>
  <c r="Q74" i="1"/>
  <c r="A74" i="1" s="1"/>
  <c r="Q177" i="1"/>
  <c r="A177" i="1" s="1"/>
  <c r="Q175" i="1"/>
  <c r="A175" i="1" s="1"/>
  <c r="Q169" i="1"/>
  <c r="Q144" i="1"/>
  <c r="A144" i="1" s="1"/>
  <c r="Q130" i="1"/>
  <c r="A130" i="1" s="1"/>
  <c r="Q126" i="1"/>
  <c r="A126" i="1" s="1"/>
  <c r="Q124" i="1"/>
  <c r="A124" i="1" s="1"/>
  <c r="Q95" i="1"/>
  <c r="A95" i="1" s="1"/>
  <c r="Q94" i="1"/>
  <c r="A94" i="1" s="1"/>
  <c r="Q82" i="1"/>
  <c r="A82" i="1" s="1"/>
  <c r="Q73" i="1"/>
  <c r="A73" i="1" s="1"/>
  <c r="Q72" i="1"/>
  <c r="A72" i="1" s="1"/>
  <c r="Q56" i="1"/>
  <c r="A56" i="1" s="1"/>
  <c r="Q55" i="1"/>
  <c r="A55" i="1" s="1"/>
  <c r="Q50" i="1"/>
  <c r="A50" i="1" s="1"/>
  <c r="Q42" i="1"/>
  <c r="A42" i="1" s="1"/>
  <c r="Q36" i="1"/>
  <c r="A36" i="1" s="1"/>
  <c r="Q34" i="1"/>
  <c r="A34" i="1" s="1"/>
  <c r="Q14" i="1"/>
  <c r="Q65" i="1"/>
  <c r="A65" i="1" s="1"/>
  <c r="Q54" i="1"/>
  <c r="A54" i="1" s="1"/>
  <c r="Q53" i="1"/>
  <c r="A53" i="1" s="1"/>
  <c r="Q45" i="1"/>
  <c r="A45" i="1" s="1"/>
  <c r="Q19" i="1"/>
  <c r="A19" i="1" s="1"/>
  <c r="Q51" i="1"/>
  <c r="A51" i="1" s="1"/>
  <c r="Q162" i="1"/>
  <c r="A162" i="1" s="1"/>
  <c r="Q131" i="1"/>
  <c r="A131" i="1" s="1"/>
  <c r="Q122" i="1"/>
  <c r="A122" i="1" s="1"/>
  <c r="Q128" i="1"/>
  <c r="A128" i="1" s="1"/>
  <c r="Q153" i="1"/>
  <c r="A153" i="1" s="1"/>
  <c r="Q87" i="1"/>
  <c r="A87" i="1" s="1"/>
  <c r="Q79" i="1"/>
  <c r="A79" i="1" s="1"/>
  <c r="Q46" i="1"/>
  <c r="A46" i="1" s="1"/>
  <c r="Q39" i="1"/>
  <c r="A39" i="1" s="1"/>
  <c r="Q20" i="1"/>
  <c r="A20" i="1" s="1"/>
  <c r="Q101" i="1"/>
  <c r="A101" i="1" s="1"/>
  <c r="Q83" i="1"/>
  <c r="A83" i="1" s="1"/>
  <c r="Q75" i="1"/>
  <c r="A75" i="1" s="1"/>
  <c r="Q60" i="1"/>
  <c r="A60" i="1" s="1"/>
  <c r="Q43" i="1"/>
  <c r="A43" i="1" s="1"/>
  <c r="Q17" i="1"/>
  <c r="A17" i="1" s="1"/>
  <c r="Q16" i="1" l="1"/>
  <c r="A16" i="1" s="1"/>
  <c r="N23" i="1"/>
  <c r="Q23" i="1" s="1"/>
  <c r="A23" i="1" s="1"/>
  <c r="Q22" i="1"/>
  <c r="A22" i="1" s="1"/>
  <c r="O37" i="1"/>
  <c r="P35" i="1"/>
  <c r="P40" i="1" s="1"/>
  <c r="N24" i="1" l="1"/>
  <c r="Q24" i="1" s="1"/>
  <c r="A24" i="1" s="1"/>
  <c r="O38" i="1"/>
  <c r="O40" i="1" s="1"/>
  <c r="O44" i="1" s="1"/>
  <c r="N35" i="1" l="1"/>
  <c r="O57" i="1"/>
  <c r="Q35" i="1" l="1"/>
  <c r="A35" i="1" s="1"/>
  <c r="N37" i="1"/>
  <c r="Q37" i="1" s="1"/>
  <c r="A37" i="1" s="1"/>
  <c r="O62" i="1"/>
  <c r="O84" i="1" s="1"/>
  <c r="O88" i="1" s="1"/>
  <c r="N38" i="1" l="1"/>
  <c r="Q38" i="1" s="1"/>
  <c r="A38" i="1" s="1"/>
  <c r="O90" i="1"/>
  <c r="O108" i="1" s="1"/>
  <c r="N40" i="1" l="1"/>
  <c r="N44" i="1" s="1"/>
  <c r="Q44" i="1" s="1"/>
  <c r="A44" i="1" s="1"/>
  <c r="Q40" i="1" l="1"/>
  <c r="A40" i="1" s="1"/>
  <c r="N57" i="1" l="1"/>
  <c r="Q57" i="1" l="1"/>
  <c r="A57" i="1" s="1"/>
  <c r="N61" i="1"/>
  <c r="Q61" i="1" s="1"/>
  <c r="A61" i="1" s="1"/>
  <c r="N62" i="1" l="1"/>
  <c r="Q62" i="1" l="1"/>
  <c r="A62" i="1" s="1"/>
  <c r="N84" i="1"/>
  <c r="N88" i="1" s="1"/>
  <c r="Q88" i="1" s="1"/>
  <c r="A88" i="1" s="1"/>
  <c r="Q84" i="1" l="1"/>
  <c r="A84" i="1" s="1"/>
  <c r="O121" i="1" l="1"/>
  <c r="N90" i="1" l="1"/>
  <c r="O123" i="1"/>
  <c r="Q90" i="1" l="1"/>
  <c r="O125" i="1"/>
  <c r="N108" i="1" l="1"/>
  <c r="Q108" i="1" s="1"/>
  <c r="O127" i="1" l="1"/>
  <c r="O134" i="1" s="1"/>
  <c r="O141" i="1" l="1"/>
  <c r="O145" i="1" s="1"/>
  <c r="O156" i="1" s="1"/>
  <c r="O163" i="1" l="1"/>
  <c r="N120" i="1" l="1"/>
  <c r="Q120" i="1" l="1"/>
  <c r="A120" i="1" s="1"/>
  <c r="N121" i="1" l="1"/>
  <c r="Q121" i="1" l="1"/>
  <c r="A121" i="1" s="1"/>
  <c r="N123" i="1" l="1"/>
  <c r="Q123" i="1" l="1"/>
  <c r="A123" i="1" s="1"/>
  <c r="N125" i="1" l="1"/>
  <c r="Q125" i="1" l="1"/>
  <c r="A125" i="1" s="1"/>
  <c r="O174" i="1" l="1"/>
  <c r="O176" i="1" l="1"/>
  <c r="O178" i="1" s="1"/>
  <c r="O180" i="1" s="1"/>
  <c r="N127" i="1" l="1"/>
  <c r="Q127" i="1" s="1"/>
  <c r="A127" i="1" s="1"/>
  <c r="N134" i="1" l="1"/>
  <c r="Q134" i="1" l="1"/>
  <c r="A134" i="1" s="1"/>
  <c r="N141" i="1"/>
  <c r="Q141" i="1" s="1"/>
  <c r="A141" i="1" s="1"/>
  <c r="N145" i="1" l="1"/>
  <c r="Q145" i="1" l="1"/>
  <c r="A145" i="1" s="1"/>
  <c r="N147" i="1"/>
  <c r="N148" i="1" s="1"/>
  <c r="Q148" i="1" s="1"/>
  <c r="A148" i="1" s="1"/>
  <c r="Q147" i="1" l="1"/>
  <c r="A147" i="1" s="1"/>
  <c r="N156" i="1"/>
  <c r="Q156" i="1" l="1"/>
  <c r="A156" i="1" s="1"/>
  <c r="N163" i="1" l="1"/>
  <c r="Q163" i="1" l="1"/>
  <c r="H180" i="1" l="1"/>
  <c r="H178" i="1"/>
  <c r="H40" i="1"/>
  <c r="H38" i="1"/>
  <c r="H35" i="1"/>
  <c r="B195" i="1"/>
  <c r="J186" i="1"/>
  <c r="J200" i="1" s="1"/>
  <c r="H176" i="1"/>
  <c r="H174" i="1"/>
  <c r="H173" i="1"/>
  <c r="H172" i="1"/>
  <c r="H163" i="1"/>
  <c r="H156" i="1"/>
  <c r="H155" i="1"/>
  <c r="H148" i="1"/>
  <c r="H145" i="1"/>
  <c r="H144" i="1"/>
  <c r="H141" i="1"/>
  <c r="H134" i="1"/>
  <c r="H127" i="1"/>
  <c r="H125" i="1"/>
  <c r="H123" i="1"/>
  <c r="H121" i="1"/>
  <c r="H108" i="1"/>
  <c r="H90" i="1"/>
  <c r="H84" i="1"/>
  <c r="H62" i="1"/>
  <c r="H57" i="1"/>
  <c r="H44" i="1"/>
  <c r="H37" i="1"/>
  <c r="J170" i="1" l="1"/>
  <c r="G9" i="1"/>
  <c r="J201" i="1"/>
  <c r="J202" i="1" s="1"/>
  <c r="J147" i="1"/>
  <c r="E6" i="1"/>
  <c r="H83" i="1" l="1"/>
  <c r="H23" i="1"/>
  <c r="J120" i="1" l="1"/>
  <c r="J61" i="1" l="1"/>
  <c r="J22" i="1"/>
  <c r="J16" i="1"/>
  <c r="J195" i="1" s="1"/>
  <c r="N170" i="1" l="1"/>
  <c r="J196" i="1" l="1"/>
  <c r="J197" i="1" s="1"/>
  <c r="F195" i="1"/>
  <c r="Q170" i="1"/>
  <c r="A170" i="1" s="1"/>
  <c r="N172" i="1"/>
  <c r="G8" i="1"/>
  <c r="Q172" i="1" l="1"/>
  <c r="A172" i="1" s="1"/>
  <c r="N174" i="1"/>
  <c r="Q174" i="1" l="1"/>
  <c r="A174" i="1" s="1"/>
  <c r="N176" i="1"/>
  <c r="Q176" i="1" s="1"/>
  <c r="A176" i="1" s="1"/>
  <c r="N178" i="1" l="1"/>
  <c r="Q178" i="1" s="1"/>
  <c r="A178" i="1" s="1"/>
  <c r="N180" i="1" l="1"/>
  <c r="Q180" i="1" l="1"/>
  <c r="A180" i="1" s="1"/>
</calcChain>
</file>

<file path=xl/sharedStrings.xml><?xml version="1.0" encoding="utf-8"?>
<sst xmlns="http://schemas.openxmlformats.org/spreadsheetml/2006/main" count="371" uniqueCount="247">
  <si>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</si>
  <si>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</si>
  <si>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</si>
  <si>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</si>
  <si>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</si>
  <si>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</si>
  <si>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</si>
  <si>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</si>
  <si>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</si>
  <si>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</si>
  <si>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</si>
  <si>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</si>
  <si>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Etudes d'exécution</t>
  </si>
  <si>
    <t>Prestations générales</t>
  </si>
  <si>
    <t>Plan topographique</t>
  </si>
  <si>
    <t>Dossier des ouvrages exécutés</t>
  </si>
  <si>
    <t>Préparation</t>
  </si>
  <si>
    <t>Déblais</t>
  </si>
  <si>
    <t>Remblais</t>
  </si>
  <si>
    <t>Essais à la plaque</t>
  </si>
  <si>
    <t>Réseaux EU-EV-EP</t>
  </si>
  <si>
    <t>Contrôle des réseaux EU-EP</t>
  </si>
  <si>
    <t>Fourreaux aiguilllés</t>
  </si>
  <si>
    <t>Voirie légère en enrobé</t>
  </si>
  <si>
    <t>Voirie légère en stabilisé ENVERR'PAQ</t>
  </si>
  <si>
    <t>Voirie légère drainante</t>
  </si>
  <si>
    <t>TERRASSEMENT</t>
  </si>
  <si>
    <t>Majuscule + Supprimer retrait</t>
  </si>
  <si>
    <t>Gras + Souligné</t>
  </si>
  <si>
    <t>Bordures et accessoires de voiries</t>
  </si>
  <si>
    <t>Marquages au sol</t>
  </si>
  <si>
    <t>Panneaux de signalisation</t>
  </si>
  <si>
    <t>Reprises diverses</t>
  </si>
  <si>
    <t>Rampes et dallages</t>
  </si>
  <si>
    <t>Régalage définitif du terrain</t>
  </si>
  <si>
    <t>Engazonnement</t>
  </si>
  <si>
    <t>Plantations</t>
  </si>
  <si>
    <t>A voir comment on présente si plusieurs variantes</t>
  </si>
  <si>
    <t>VO-1</t>
  </si>
  <si>
    <t>VARIANTE OBLIGATOIRE PROPOSEE PAR LE POUVOIR ADJUDICATEUR</t>
  </si>
  <si>
    <t>Majuscule</t>
  </si>
  <si>
    <t>Ajout du titre "Variante Obligatoire…"</t>
  </si>
  <si>
    <t>SYNTHESE</t>
  </si>
  <si>
    <t>Attention, le quadrillage sort mal à l'impression --&gt; A refaire</t>
  </si>
  <si>
    <t>Nettoyage du terrain</t>
  </si>
  <si>
    <t>Implantation des ouvrages</t>
  </si>
  <si>
    <t>GENERALITES</t>
  </si>
  <si>
    <t>Décapage de la terre végétale</t>
  </si>
  <si>
    <t>ens</t>
  </si>
  <si>
    <t>u</t>
  </si>
  <si>
    <t>Tri sélectif et évacuation</t>
  </si>
  <si>
    <t>Protection des existants conservés</t>
  </si>
  <si>
    <t>Abattage et dessouchage des arbres</t>
  </si>
  <si>
    <t>m²</t>
  </si>
  <si>
    <t>ml</t>
  </si>
  <si>
    <t>Découpe à la scie et dépose des revêtements de sol</t>
  </si>
  <si>
    <t>Dépose et bouchonnage des réseaux enterrés</t>
  </si>
  <si>
    <t>Partir sur 1 retrait complémentaire par rapport au titre de l'article concerné</t>
  </si>
  <si>
    <r>
      <t>m</t>
    </r>
    <r>
      <rPr>
        <sz val="10"/>
        <rFont val="Calibri"/>
        <family val="2"/>
      </rPr>
      <t>³</t>
    </r>
  </si>
  <si>
    <t>Déblais plates-formes des bâtiments</t>
  </si>
  <si>
    <t>Remblais plates-formes des bâtiments</t>
  </si>
  <si>
    <t>Géotextile</t>
  </si>
  <si>
    <t>GNT 0-63, ép. 35 cm</t>
  </si>
  <si>
    <t>GNT 0-31.5, ép. 15 cm</t>
  </si>
  <si>
    <t>Propositon quand on a la mission quantité</t>
  </si>
  <si>
    <t>Bandes circulables, largeur 3 m</t>
  </si>
  <si>
    <t>Mise en remblais des matériaux issus des déblais</t>
  </si>
  <si>
    <t>Protection des plates-formes par enduit monocouche</t>
  </si>
  <si>
    <t>A discuter : est-ce qu'on décompose les travaux ? Est-ce qu'on demande un prix au m² ?</t>
  </si>
  <si>
    <t>Plates-formes des bâtiments</t>
  </si>
  <si>
    <t>Plates-formes sous voiries et aménagements extérieurs</t>
  </si>
  <si>
    <t>Tranchées</t>
  </si>
  <si>
    <t>Inspection caméra</t>
  </si>
  <si>
    <t>Essais d'étanchéité des réseaux</t>
  </si>
  <si>
    <t>Equipements de sol</t>
  </si>
  <si>
    <t>Canalisations</t>
  </si>
  <si>
    <t>Hydrocurage des réseaux existants</t>
  </si>
  <si>
    <t>Isolement et bouchonnage des réseaux non réutilisés</t>
  </si>
  <si>
    <t>Dépose des réseaux non conservés</t>
  </si>
  <si>
    <t>Reprise / réfection des regards</t>
  </si>
  <si>
    <t>Dépose des regards non conservés</t>
  </si>
  <si>
    <t>Regards de visite et de branchement</t>
  </si>
  <si>
    <t>Regards béton 500 x 500</t>
  </si>
  <si>
    <t>Regards béton 600 x 600</t>
  </si>
  <si>
    <t>Regards béton 800 x 800</t>
  </si>
  <si>
    <t>Regards béton Ø 800</t>
  </si>
  <si>
    <t>Regards béton Ø 1000</t>
  </si>
  <si>
    <t>Fourreaux</t>
  </si>
  <si>
    <t>Chambres de tirage, compris tampons fonte</t>
  </si>
  <si>
    <t>L2T</t>
  </si>
  <si>
    <t>A discuter : est-ce qu'on décompose les travaux ? Est-ce qu'on demande un prix pour l'ensemble ?</t>
  </si>
  <si>
    <t>Bordures préfabriquées en béton</t>
  </si>
  <si>
    <t>Bordures T2</t>
  </si>
  <si>
    <t>Repose des bordures existantes</t>
  </si>
  <si>
    <t>Panneau AB4 (STOP)</t>
  </si>
  <si>
    <t>Panneau B6d (ARRET INTERDIT) + panonceau M6h</t>
  </si>
  <si>
    <t>Emmarchements</t>
  </si>
  <si>
    <t>A discuter : quelle unité ?</t>
  </si>
  <si>
    <t>Paillage en écorce de pin</t>
  </si>
  <si>
    <t>Mise en page : tout "sans couleur", sauf :</t>
  </si>
  <si>
    <t>Lignes "tête de page", "variante obligatoire", "synthèse" : couleur R196/V189/B151</t>
  </si>
  <si>
    <t>Lignes "chapitres" : couleur R221/V217/B196</t>
  </si>
  <si>
    <t>Lignes "récap" : couleur R221/V217/B196</t>
  </si>
  <si>
    <t>Lignes "récap" (colonnes E/F/G) : couleur R238/V236/B225</t>
  </si>
  <si>
    <t>quadrillage :</t>
  </si>
  <si>
    <t>Cadre En-tête</t>
  </si>
  <si>
    <t>ESPACES VERTS</t>
  </si>
  <si>
    <t>AMENAGEMENTS EXTERIEURS</t>
  </si>
  <si>
    <t>VOIRIES</t>
  </si>
  <si>
    <t>RESEAUX ENTERRES EXTERIEURS</t>
  </si>
  <si>
    <t>Mettre un quadrillage blanc sur toute la page (A7 / Ifin)</t>
  </si>
  <si>
    <t>Mettre un quadrillage vertical et horizontal en pointillé (sous"aucun") gris R191/V191/B191</t>
  </si>
  <si>
    <t>Mettre un quadrillage "encadré" en pointillé (sous"aucun") gris R191/V191/B191</t>
  </si>
  <si>
    <t>Les quantités indiquées par la Maîtrise d'œuvre sont des quantités théoriques, sans pertes, sans chutes, sans coefficients de foisonnement. L'entreprise devra en tenir compte dans ses prix unitaires.</t>
  </si>
  <si>
    <r>
      <rPr>
        <b/>
        <u/>
        <sz val="10"/>
        <rFont val="Calibri"/>
        <family val="2"/>
        <scheme val="minor"/>
      </rPr>
      <t>Notas</t>
    </r>
    <r>
      <rPr>
        <b/>
        <sz val="10"/>
        <rFont val="Calibri"/>
        <family val="2"/>
        <scheme val="minor"/>
      </rPr>
      <t xml:space="preserve"> :</t>
    </r>
  </si>
  <si>
    <t>Les quantités sont fournies par la Maîtrise d'œuvre mais l'Entreprise a obligation de les vérifier et de les corriger (suivant nécessité) avant la remise de son offre.</t>
  </si>
  <si>
    <t>--&gt; Appliquer sur les cases suivantes : A27/C32  -- E27/G32</t>
  </si>
  <si>
    <t>--&gt; Appliquer sur les cases suivantes : I27/I32</t>
  </si>
  <si>
    <t>1er chiffre</t>
  </si>
  <si>
    <t>2eme chiffre</t>
  </si>
  <si>
    <t>3eme chiffre</t>
  </si>
  <si>
    <t>Numéro titre</t>
  </si>
  <si>
    <t>Niveau titre
A compléter par l'utilis.
1 / 2 / 3</t>
  </si>
  <si>
    <t>4eme chiffre</t>
  </si>
  <si>
    <t>Regards, compris tampons / grilles</t>
  </si>
  <si>
    <r>
      <t xml:space="preserve">Tampons / grilles </t>
    </r>
    <r>
      <rPr>
        <i/>
        <sz val="10"/>
        <rFont val="Calibri"/>
        <family val="2"/>
        <scheme val="minor"/>
      </rPr>
      <t>(à compter avec les regards)</t>
    </r>
  </si>
  <si>
    <t>Pénétrations dans ouvrages</t>
  </si>
  <si>
    <t>PM</t>
  </si>
  <si>
    <t>Canalisations PVC</t>
  </si>
  <si>
    <t>Entreprise :</t>
  </si>
  <si>
    <t>Adresse :</t>
  </si>
  <si>
    <t>Tél :</t>
  </si>
  <si>
    <t>Chargé d'affaire :</t>
  </si>
  <si>
    <t>E-mail :</t>
  </si>
  <si>
    <t>_________A remplir par l'entreprise______</t>
  </si>
  <si>
    <t>Qté MOE</t>
  </si>
  <si>
    <t>Qté ENT.</t>
  </si>
  <si>
    <t>VRD</t>
  </si>
  <si>
    <t>Dépose des dallettes béton</t>
  </si>
  <si>
    <t>Démoliton des murets</t>
  </si>
  <si>
    <t>Dépose de la cuve à fuel enterrée de 20 000 litres</t>
  </si>
  <si>
    <t>Démoliton des dallages /rampes, emmarchements</t>
  </si>
  <si>
    <t>GNT 0-80, ép. 60 cm</t>
  </si>
  <si>
    <t>GNT 0-31,5, ép. 10 cm</t>
  </si>
  <si>
    <t xml:space="preserve">Caniveaux filants à grilles caillebotis en acier galvanisé thermolaqué </t>
  </si>
  <si>
    <t>Drains</t>
  </si>
  <si>
    <t>Branchement sur réseaux existants</t>
  </si>
  <si>
    <t>Reseaux FT et BT à proteger / approfondir</t>
  </si>
  <si>
    <t>Reprise / réfection des chambres de tirages</t>
  </si>
  <si>
    <t>Bordures P3, pose affleurant (vue = 0 cm)</t>
  </si>
  <si>
    <t>Bordures existante à abaisser (bateau)</t>
  </si>
  <si>
    <t>Emplacement parking</t>
  </si>
  <si>
    <t>Flèches directionnelles</t>
  </si>
  <si>
    <t xml:space="preserve">Sigles handicapés </t>
  </si>
  <si>
    <t>Lignes STOP</t>
  </si>
  <si>
    <t>PASSAGES PIETONS</t>
  </si>
  <si>
    <t>Rampes, dallages, paliers, emmarchements et murets en béton armé</t>
  </si>
  <si>
    <t>Terrassements</t>
  </si>
  <si>
    <t>Palier</t>
  </si>
  <si>
    <t>Chasse roue</t>
  </si>
  <si>
    <t>Murets BA compris semelle filante</t>
  </si>
  <si>
    <t>Murs de soutènement</t>
  </si>
  <si>
    <t>Murets de soutènement</t>
  </si>
  <si>
    <t>Arbres et conifères</t>
  </si>
  <si>
    <t>Parterres</t>
  </si>
  <si>
    <t>V.O. n°1-1: Voirie pompier</t>
  </si>
  <si>
    <t>Complexe global compris terrassements</t>
  </si>
  <si>
    <t>VO-2</t>
  </si>
  <si>
    <t>V.O. n°1-2: reprise de la voirie</t>
  </si>
  <si>
    <t>Voirie</t>
  </si>
  <si>
    <t>Bordures</t>
  </si>
  <si>
    <t>VO</t>
  </si>
  <si>
    <t>BATIMENT  N°0268  | LANDIVISIAU (29)</t>
  </si>
  <si>
    <t>Cuve à propane</t>
  </si>
  <si>
    <t>Tranchée</t>
  </si>
  <si>
    <r>
      <t>Fourreaux 1</t>
    </r>
    <r>
      <rPr>
        <sz val="10"/>
        <rFont val="Calibri"/>
        <family val="2"/>
      </rPr>
      <t>Ø63</t>
    </r>
  </si>
  <si>
    <t>Chambre de tirage L1T</t>
  </si>
  <si>
    <t>Penétration dans le batiment</t>
  </si>
  <si>
    <t>m3</t>
  </si>
  <si>
    <t>Remplissage chassis speed 8,00mx5,40mx0,2m</t>
  </si>
  <si>
    <t>Remblais en sable</t>
  </si>
  <si>
    <t xml:space="preserve">Cheminées support de tampon, compris tampon en fonte </t>
  </si>
  <si>
    <t>4 plots de marquage au sol de l’emprise des cuves</t>
  </si>
  <si>
    <t>Finition de sol engazonnée</t>
  </si>
  <si>
    <t>L1T</t>
  </si>
  <si>
    <t>1 Ø 100 ELEC</t>
  </si>
  <si>
    <t>1 Ø 100 ECL</t>
  </si>
  <si>
    <t>1 Ø 200 ELEC</t>
  </si>
  <si>
    <t>2 Ø 200 ELEC + 4 Ø 160 ELEC</t>
  </si>
  <si>
    <t>2 Ø 100 ECL + 1 Ø 200 ELEC</t>
  </si>
  <si>
    <t>1 Ø 100 ECL + 1 Ø 200 ELEC</t>
  </si>
  <si>
    <t>1 Ø 200 ELEC + 3 Ø 160 ELEC+ 2Ø 100 ECL</t>
  </si>
  <si>
    <t>3 Ø 160 ELEC + 1 Ø 100 ECL</t>
  </si>
  <si>
    <t>Déblais plates-formes sous voiries, aménagements extérieurs et espaces verts</t>
  </si>
  <si>
    <r>
      <t>Déblais en masse</t>
    </r>
    <r>
      <rPr>
        <sz val="10"/>
        <rFont val="Calibri"/>
        <family val="2"/>
        <scheme val="minor"/>
      </rPr>
      <t xml:space="preserve"> compris évacuation</t>
    </r>
  </si>
  <si>
    <t>Remblais plates-formes sous  voiries, aménagements extérieurs et espaces verts</t>
  </si>
  <si>
    <t>Terrassements (déblais compris évacuation)</t>
  </si>
  <si>
    <r>
      <t>Bandes gravillonnées</t>
    </r>
    <r>
      <rPr>
        <b/>
        <sz val="10"/>
        <rFont val="Calibri"/>
        <family val="2"/>
        <scheme val="minor"/>
      </rPr>
      <t xml:space="preserve"> (largeur 80cm ou plus)</t>
    </r>
  </si>
  <si>
    <t>Arbustes</t>
  </si>
  <si>
    <t>MAITRISE D’OUVRAGE</t>
  </si>
  <si>
    <t>OPÉRATION</t>
  </si>
  <si>
    <t>MAITRISE D’OEUVRE</t>
  </si>
  <si>
    <t>ARCHITECTE MANDATAIRE</t>
  </si>
  <si>
    <t>BET TCE</t>
  </si>
  <si>
    <t>BET ACOUSTIQUE</t>
  </si>
  <si>
    <t>OPC</t>
  </si>
  <si>
    <t>SOCOTEC</t>
  </si>
  <si>
    <t>BUREAU VERITAS</t>
  </si>
  <si>
    <t>ZAC de Kergaradec III</t>
  </si>
  <si>
    <t>Tel</t>
  </si>
  <si>
    <t>Email</t>
  </si>
  <si>
    <t>Semelle filante 60 x 20</t>
  </si>
  <si>
    <t>Semelle filante 90 x 20</t>
  </si>
  <si>
    <t>Semelle filante 80x20</t>
  </si>
  <si>
    <t>ASSISTANT MAITRE D'OUVRAGE</t>
  </si>
  <si>
    <r>
      <t xml:space="preserve">ESID de BREST
</t>
    </r>
    <r>
      <rPr>
        <sz val="10"/>
        <color rgb="FF403A60"/>
        <rFont val="Calibri Light"/>
        <family val="2"/>
      </rPr>
      <t>BCRM de brest
ESID de Brest-Investissement
CC16-29240 BREST cedex 9
Tel : 02 98 14 81 83</t>
    </r>
  </si>
  <si>
    <t>RENOVATION DU BATIMENT DE LOGEMENT N°0268 (26 E) ET CREATION D’UN PARKING D’UNE CINQUANTAINE DE PLACES 
EN EXTERIEUR SUR LA 
Base Aéronautique Navale de LANDIVISIAU (29)</t>
  </si>
  <si>
    <r>
      <rPr>
        <b/>
        <sz val="8"/>
        <color rgb="FF403A60"/>
        <rFont val="Calibri Light"/>
        <family val="2"/>
      </rPr>
      <t>NOMADE ARCHITECTES</t>
    </r>
    <r>
      <rPr>
        <sz val="8"/>
        <color rgb="FF403A60"/>
        <rFont val="Calibri Light"/>
        <family val="2"/>
      </rPr>
      <t xml:space="preserve">
26 Rue Alfred Kastler – 56000 VANNES
Tel : 02 97 47 03 37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</si>
  <si>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agence.ouest@nomade.info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</si>
  <si>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rennes@oteis.fr</t>
    </r>
  </si>
  <si>
    <r>
      <rPr>
        <sz val="8"/>
        <color theme="10"/>
        <rFont val="Calibri"/>
        <family val="2"/>
        <scheme val="minor"/>
      </rPr>
      <t xml:space="preserve">Email : </t>
    </r>
    <r>
      <rPr>
        <u/>
        <sz val="8"/>
        <color theme="10"/>
        <rFont val="Calibri"/>
        <family val="2"/>
        <scheme val="minor"/>
      </rPr>
      <t>rennes@acoustibel.fr</t>
    </r>
  </si>
  <si>
    <t xml:space="preserve">BUREAU DE CONTROLE </t>
  </si>
  <si>
    <t>COORDONNATEUR - SPS</t>
  </si>
  <si>
    <t xml:space="preserve">NOM
</t>
  </si>
  <si>
    <t>Adresse</t>
  </si>
  <si>
    <t>22 Rue Amiral Romain Desfossés - 29200 BREST</t>
  </si>
  <si>
    <t>180 rue de Kerervern  - 29806 BREST CEDEX 9</t>
  </si>
  <si>
    <t>Tel : 06 07 08 59 82</t>
  </si>
  <si>
    <t>Tel : 02 98 41 44 94</t>
  </si>
  <si>
    <r>
      <t xml:space="preserve">Email : </t>
    </r>
    <r>
      <rPr>
        <u/>
        <sz val="8"/>
        <color theme="10"/>
        <rFont val="Calibri"/>
        <family val="2"/>
        <scheme val="minor"/>
      </rPr>
      <t>andre.bozec@socotec.com</t>
    </r>
  </si>
  <si>
    <r>
      <t xml:space="preserve">Email : </t>
    </r>
    <r>
      <rPr>
        <u/>
        <sz val="8"/>
        <color theme="10"/>
        <rFont val="Calibri"/>
        <family val="2"/>
        <scheme val="minor"/>
      </rPr>
      <t>gregory.allanic@fr.bureauveritas.com</t>
    </r>
  </si>
  <si>
    <r>
      <rPr>
        <b/>
        <sz val="8"/>
        <color rgb="FF403A60"/>
        <rFont val="Calibri Light"/>
        <family val="2"/>
      </rPr>
      <t>OTEIS Agence de Rennes</t>
    </r>
    <r>
      <rPr>
        <sz val="8"/>
        <color rgb="FF403A60"/>
        <rFont val="Calibri Light"/>
        <family val="2"/>
      </rPr>
      <t xml:space="preserve">
10 Parc de Brocéliande - 35760 SAINT-GREGOIRE
Tel : 02 99 23 45 67</t>
    </r>
  </si>
  <si>
    <r>
      <rPr>
        <b/>
        <sz val="8"/>
        <color rgb="FF403A60"/>
        <rFont val="Calibri Light"/>
        <family val="2"/>
      </rPr>
      <t>ACOUSTIBEL</t>
    </r>
    <r>
      <rPr>
        <sz val="8"/>
        <color rgb="FF403A60"/>
        <rFont val="Calibri Light"/>
        <family val="2"/>
      </rPr>
      <t xml:space="preserve">
11 Rue de Turgé - 35310 CHAVAGNE
Tel : 02 99 64 30 28</t>
    </r>
  </si>
  <si>
    <r>
      <t xml:space="preserve">SEMBREIZH
</t>
    </r>
    <r>
      <rPr>
        <sz val="10"/>
        <color rgb="FF403A60"/>
        <rFont val="Calibri Light"/>
        <family val="2"/>
      </rPr>
      <t>37 rue Jean-Marie Le Bris
29200 BREST
Tél. : 02 98 43 15 14</t>
    </r>
    <r>
      <rPr>
        <b/>
        <sz val="10"/>
        <color rgb="FF403A60"/>
        <rFont val="Calibri Light"/>
        <family val="2"/>
      </rPr>
      <t xml:space="preserve">
</t>
    </r>
  </si>
  <si>
    <r>
      <rPr>
        <sz val="8"/>
        <color theme="10"/>
        <rFont val="Calibri Light"/>
        <family val="2"/>
      </rPr>
      <t xml:space="preserve">Email : </t>
    </r>
    <r>
      <rPr>
        <u/>
        <sz val="8"/>
        <color theme="10"/>
        <rFont val="Calibri Light"/>
        <family val="2"/>
      </rPr>
      <t>rennes@oteis.fr</t>
    </r>
  </si>
  <si>
    <t>Réseaux AEP et Eau Froide</t>
  </si>
  <si>
    <t>3.3.4.</t>
  </si>
  <si>
    <t>3.3.5.</t>
  </si>
  <si>
    <t>DCE - LOT 01 VRD</t>
  </si>
  <si>
    <t>DCE</t>
  </si>
  <si>
    <t>3.5.4</t>
  </si>
  <si>
    <t>Maison nichoir à hirondelles</t>
  </si>
  <si>
    <r>
      <t>Tas de bois 3m</t>
    </r>
    <r>
      <rPr>
        <vertAlign val="superscript"/>
        <sz val="10"/>
        <rFont val="Calibri"/>
        <family val="2"/>
        <scheme val="minor"/>
      </rPr>
      <t>3</t>
    </r>
  </si>
  <si>
    <r>
      <t>Tas de pierre 3m</t>
    </r>
    <r>
      <rPr>
        <vertAlign val="superscript"/>
        <sz val="10"/>
        <rFont val="Calibri"/>
        <family val="2"/>
        <scheme val="minor"/>
      </rPr>
      <t>3</t>
    </r>
  </si>
  <si>
    <t xml:space="preserve">3 parpaings percés </t>
  </si>
  <si>
    <t>DECOMPOSITION DU PRIX GLOBAL ET FORFAITAIRE (D.P.G.F.)</t>
  </si>
  <si>
    <t>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</si>
</sst>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u/>
      <sz val="11"/>
      <color theme="10"/>
      <name val="Arial"/>
      <family val="2"/>
    </font>
    <font>
      <b/>
      <sz val="10"/>
      <color rgb="FF002060"/>
      <name val="Calibri"/>
      <family val="2"/>
    </font>
    <font>
      <sz val="10"/>
      <color rgb="FF000000"/>
      <name val="Calibri Light"/>
      <family val="2"/>
    </font>
    <font>
      <b/>
      <sz val="10"/>
      <color rgb="FF403A60"/>
      <name val="Calibri Light"/>
      <family val="2"/>
    </font>
    <font>
      <sz val="10"/>
      <color rgb="FF403A60"/>
      <name val="Calibri Light"/>
      <family val="2"/>
    </font>
    <font>
      <b/>
      <sz val="10"/>
      <color rgb="FF403A60"/>
      <name val="Calibri"/>
      <family val="2"/>
    </font>
    <font>
      <b/>
      <sz val="18"/>
      <color rgb="FFFE5000"/>
      <name val="Calibri Light"/>
      <family val="2"/>
    </font>
    <font>
      <b/>
      <sz val="18"/>
      <color rgb="FF008EAA"/>
      <name val="Calibri"/>
      <family val="2"/>
      <scheme val="minor"/>
    </font>
    <font>
      <sz val="18"/>
      <color rgb="FF008EAA"/>
      <name val="Calibri Light"/>
      <family val="2"/>
    </font>
    <font>
      <sz val="8"/>
      <color rgb="FF008EAA"/>
      <name val="Calibri Light"/>
      <family val="2"/>
    </font>
    <font>
      <b/>
      <sz val="8"/>
      <color rgb="FF403A60"/>
      <name val="Calibri Light"/>
      <family val="2"/>
    </font>
    <font>
      <sz val="8"/>
      <color rgb="FF403A60"/>
      <name val="Calibri Light"/>
      <family val="2"/>
    </font>
    <font>
      <sz val="8"/>
      <color theme="1"/>
      <name val="Arial"/>
      <family val="2"/>
    </font>
    <font>
      <sz val="14"/>
      <color rgb="FF000000"/>
      <name val="Calibri Light"/>
      <family val="2"/>
    </font>
    <font>
      <u/>
      <sz val="8"/>
      <color theme="10"/>
      <name val="Calibri Light"/>
      <family val="2"/>
    </font>
    <font>
      <sz val="8"/>
      <color theme="10"/>
      <name val="Calibri Light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  <scheme val="minor"/>
    </font>
    <font>
      <sz val="8"/>
      <color theme="10"/>
      <name val="Calibri"/>
      <family val="2"/>
      <scheme val="minor"/>
    </font>
    <font>
      <sz val="8"/>
      <color theme="10"/>
      <name val="Arial"/>
      <family val="2"/>
    </font>
    <font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/>
      </bottom>
      <diagonal/>
    </border>
    <border>
      <left style="thin">
        <color theme="0" tint="-0.24994659260841701"/>
      </left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6" fillId="0" borderId="0"/>
    <xf numFmtId="0" fontId="45" fillId="0" borderId="0" applyNumberFormat="0" applyFill="0" applyBorder="0" applyAlignment="0" applyProtection="0"/>
  </cellStyleXfs>
  <cellXfs count="225">
    <xf numFmtId="0" fontId="0" fillId="0" borderId="0" xfId="0"/>
    <xf numFmtId="166" fontId="12" fillId="2" borderId="2" xfId="2" applyNumberFormat="1" applyFont="1" applyFill="1" applyBorder="1" applyAlignment="1">
      <alignment horizontal="center" vertical="center"/>
    </xf>
    <xf numFmtId="166" fontId="13" fillId="4" borderId="4" xfId="2" applyNumberFormat="1" applyFont="1" applyFill="1" applyBorder="1" applyAlignment="1">
      <alignment horizontal="center" vertical="center"/>
    </xf>
    <xf numFmtId="167" fontId="12" fillId="2" borderId="5" xfId="2" applyNumberFormat="1" applyFont="1" applyFill="1" applyBorder="1" applyAlignment="1">
      <alignment horizontal="center" vertical="center"/>
    </xf>
    <xf numFmtId="166" fontId="13" fillId="4" borderId="6" xfId="2" applyNumberFormat="1" applyFont="1" applyFill="1" applyBorder="1" applyAlignment="1">
      <alignment horizontal="center" vertical="center"/>
    </xf>
    <xf numFmtId="9" fontId="18" fillId="0" borderId="2" xfId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5" fillId="0" borderId="0" xfId="0" applyFont="1"/>
    <xf numFmtId="0" fontId="5" fillId="7" borderId="0" xfId="0" applyFont="1" applyFill="1"/>
    <xf numFmtId="0" fontId="17" fillId="0" borderId="0" xfId="0" applyFont="1" applyFill="1"/>
    <xf numFmtId="0" fontId="5" fillId="0" borderId="0" xfId="0" applyFont="1" applyFill="1"/>
    <xf numFmtId="164" fontId="13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indent="1"/>
    </xf>
    <xf numFmtId="0" fontId="1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/>
    </xf>
    <xf numFmtId="0" fontId="12" fillId="0" borderId="2" xfId="2" applyFont="1" applyFill="1" applyBorder="1"/>
    <xf numFmtId="0" fontId="19" fillId="0" borderId="2" xfId="2" applyFont="1" applyFill="1" applyBorder="1" applyAlignment="1">
      <alignment horizontal="center" vertical="center"/>
    </xf>
    <xf numFmtId="49" fontId="12" fillId="0" borderId="2" xfId="2" applyNumberFormat="1" applyFont="1" applyFill="1" applyBorder="1" applyAlignment="1">
      <alignment horizontal="left" vertical="top" wrapText="1" indent="1"/>
    </xf>
    <xf numFmtId="49" fontId="12" fillId="0" borderId="2" xfId="2" applyNumberFormat="1" applyFont="1" applyFill="1" applyBorder="1" applyAlignment="1">
      <alignment horizontal="center" vertical="top"/>
    </xf>
    <xf numFmtId="4" fontId="12" fillId="0" borderId="2" xfId="2" applyNumberFormat="1" applyFont="1" applyFill="1" applyBorder="1" applyAlignment="1">
      <alignment horizontal="center" vertical="top"/>
    </xf>
    <xf numFmtId="164" fontId="12" fillId="0" borderId="2" xfId="2" applyNumberFormat="1" applyFont="1" applyFill="1" applyBorder="1" applyAlignment="1">
      <alignment horizontal="center" vertical="top"/>
    </xf>
    <xf numFmtId="164" fontId="17" fillId="0" borderId="2" xfId="0" applyNumberFormat="1" applyFont="1" applyFill="1" applyBorder="1" applyAlignment="1">
      <alignment vertical="top"/>
    </xf>
    <xf numFmtId="49" fontId="13" fillId="8" borderId="2" xfId="2" applyNumberFormat="1" applyFont="1" applyFill="1" applyBorder="1" applyAlignment="1">
      <alignment horizontal="center" vertical="center"/>
    </xf>
    <xf numFmtId="164" fontId="9" fillId="8" borderId="2" xfId="0" applyNumberFormat="1" applyFont="1" applyFill="1" applyBorder="1" applyAlignment="1">
      <alignment horizontal="center" vertical="center"/>
    </xf>
    <xf numFmtId="0" fontId="13" fillId="9" borderId="2" xfId="2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6" fontId="17" fillId="9" borderId="2" xfId="2" applyNumberFormat="1" applyFont="1" applyFill="1" applyBorder="1" applyAlignment="1">
      <alignment horizontal="center" vertical="center"/>
    </xf>
    <xf numFmtId="164" fontId="16" fillId="0" borderId="2" xfId="2" applyNumberFormat="1" applyFont="1" applyFill="1" applyBorder="1" applyAlignment="1">
      <alignment horizontal="center" vertical="center"/>
    </xf>
    <xf numFmtId="167" fontId="13" fillId="9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/>
    </xf>
    <xf numFmtId="0" fontId="12" fillId="0" borderId="2" xfId="2" applyFont="1" applyFill="1" applyBorder="1" applyAlignment="1">
      <alignment horizontal="left" indent="1"/>
    </xf>
    <xf numFmtId="4" fontId="12" fillId="0" borderId="2" xfId="2" applyNumberFormat="1" applyFont="1" applyFill="1" applyBorder="1"/>
    <xf numFmtId="49" fontId="13" fillId="9" borderId="9" xfId="2" applyNumberFormat="1" applyFont="1" applyFill="1" applyBorder="1" applyAlignment="1">
      <alignment horizontal="center" vertical="center"/>
    </xf>
    <xf numFmtId="49" fontId="13" fillId="9" borderId="9" xfId="2" applyNumberFormat="1" applyFont="1" applyFill="1" applyBorder="1" applyAlignment="1">
      <alignment horizontal="left" vertical="center" wrapText="1"/>
    </xf>
    <xf numFmtId="0" fontId="19" fillId="0" borderId="10" xfId="2" applyFont="1" applyFill="1" applyBorder="1" applyAlignment="1">
      <alignment horizontal="center" vertical="center"/>
    </xf>
    <xf numFmtId="49" fontId="12" fillId="0" borderId="10" xfId="2" applyNumberFormat="1" applyFont="1" applyFill="1" applyBorder="1" applyAlignment="1">
      <alignment horizontal="left" vertical="top" wrapText="1" indent="1"/>
    </xf>
    <xf numFmtId="49" fontId="12" fillId="0" borderId="10" xfId="2" applyNumberFormat="1" applyFont="1" applyFill="1" applyBorder="1" applyAlignment="1">
      <alignment horizontal="center" vertical="top"/>
    </xf>
    <xf numFmtId="164" fontId="13" fillId="0" borderId="8" xfId="2" applyNumberFormat="1" applyFont="1" applyFill="1" applyBorder="1" applyAlignment="1">
      <alignment horizontal="center" vertical="center"/>
    </xf>
    <xf numFmtId="164" fontId="13" fillId="0" borderId="7" xfId="2" applyNumberFormat="1" applyFont="1" applyFill="1" applyBorder="1" applyAlignment="1">
      <alignment horizontal="center" vertical="center"/>
    </xf>
    <xf numFmtId="164" fontId="13" fillId="9" borderId="9" xfId="2" applyNumberFormat="1" applyFont="1" applyFill="1" applyBorder="1" applyAlignment="1">
      <alignment horizontal="center" vertical="center"/>
    </xf>
    <xf numFmtId="4" fontId="12" fillId="0" borderId="10" xfId="2" applyNumberFormat="1" applyFont="1" applyFill="1" applyBorder="1" applyAlignment="1">
      <alignment horizontal="center" vertical="top"/>
    </xf>
    <xf numFmtId="164" fontId="12" fillId="0" borderId="10" xfId="2" applyNumberFormat="1" applyFont="1" applyFill="1" applyBorder="1" applyAlignment="1">
      <alignment horizontal="center" vertical="top"/>
    </xf>
    <xf numFmtId="164" fontId="17" fillId="0" borderId="10" xfId="0" applyNumberFormat="1" applyFont="1" applyFill="1" applyBorder="1" applyAlignment="1">
      <alignment vertical="top"/>
    </xf>
    <xf numFmtId="4" fontId="12" fillId="0" borderId="11" xfId="2" applyNumberFormat="1" applyFont="1" applyFill="1" applyBorder="1" applyAlignment="1">
      <alignment horizontal="center" vertical="top"/>
    </xf>
    <xf numFmtId="164" fontId="12" fillId="0" borderId="11" xfId="2" applyNumberFormat="1" applyFont="1" applyFill="1" applyBorder="1" applyAlignment="1">
      <alignment horizontal="center" vertical="top"/>
    </xf>
    <xf numFmtId="0" fontId="19" fillId="0" borderId="11" xfId="2" applyFont="1" applyFill="1" applyBorder="1" applyAlignment="1">
      <alignment horizontal="center" vertical="center"/>
    </xf>
    <xf numFmtId="49" fontId="12" fillId="0" borderId="11" xfId="2" applyNumberFormat="1" applyFont="1" applyFill="1" applyBorder="1" applyAlignment="1">
      <alignment horizontal="left" vertical="top" wrapText="1" indent="1"/>
    </xf>
    <xf numFmtId="49" fontId="12" fillId="0" borderId="11" xfId="2" applyNumberFormat="1" applyFont="1" applyFill="1" applyBorder="1" applyAlignment="1">
      <alignment horizontal="center" vertical="top"/>
    </xf>
    <xf numFmtId="49" fontId="24" fillId="0" borderId="11" xfId="2" applyNumberFormat="1" applyFont="1" applyFill="1" applyBorder="1" applyAlignment="1">
      <alignment horizontal="left" vertical="top" wrapText="1" indent="1"/>
    </xf>
    <xf numFmtId="0" fontId="27" fillId="0" borderId="11" xfId="2" applyFont="1" applyFill="1" applyBorder="1" applyAlignment="1">
      <alignment horizontal="center" vertical="center"/>
    </xf>
    <xf numFmtId="49" fontId="25" fillId="0" borderId="11" xfId="2" applyNumberFormat="1" applyFont="1" applyFill="1" applyBorder="1" applyAlignment="1">
      <alignment horizontal="left" vertical="top" wrapText="1" indent="2"/>
    </xf>
    <xf numFmtId="49" fontId="12" fillId="0" borderId="11" xfId="2" applyNumberFormat="1" applyFont="1" applyFill="1" applyBorder="1" applyAlignment="1">
      <alignment horizontal="left" vertical="top" wrapText="1" indent="3"/>
    </xf>
    <xf numFmtId="49" fontId="12" fillId="0" borderId="11" xfId="2" applyNumberFormat="1" applyFont="1" applyFill="1" applyBorder="1" applyAlignment="1">
      <alignment horizontal="left" vertical="top" wrapText="1" indent="2"/>
    </xf>
    <xf numFmtId="49" fontId="12" fillId="0" borderId="11" xfId="2" applyNumberFormat="1" applyFont="1" applyFill="1" applyBorder="1" applyAlignment="1">
      <alignment horizontal="left" vertical="top" wrapText="1" indent="4"/>
    </xf>
    <xf numFmtId="49" fontId="28" fillId="0" borderId="11" xfId="2" applyNumberFormat="1" applyFont="1" applyFill="1" applyBorder="1" applyAlignment="1">
      <alignment horizontal="left" vertical="top" wrapText="1" indent="3"/>
    </xf>
    <xf numFmtId="164" fontId="9" fillId="8" borderId="9" xfId="0" applyNumberFormat="1" applyFont="1" applyFill="1" applyBorder="1" applyAlignment="1">
      <alignment horizontal="center" vertical="center"/>
    </xf>
    <xf numFmtId="49" fontId="13" fillId="8" borderId="9" xfId="2" applyNumberFormat="1" applyFont="1" applyFill="1" applyBorder="1" applyAlignment="1">
      <alignment horizontal="center" vertical="center"/>
    </xf>
    <xf numFmtId="0" fontId="5" fillId="0" borderId="0" xfId="0" quotePrefix="1" applyFont="1"/>
    <xf numFmtId="164" fontId="10" fillId="0" borderId="9" xfId="0" applyNumberFormat="1" applyFont="1" applyFill="1" applyBorder="1" applyAlignment="1">
      <alignment horizontal="center" vertical="center"/>
    </xf>
    <xf numFmtId="49" fontId="13" fillId="9" borderId="9" xfId="2" applyNumberFormat="1" applyFont="1" applyFill="1" applyBorder="1" applyAlignment="1">
      <alignment horizontal="left" vertical="center" wrapText="1" indent="1"/>
    </xf>
    <xf numFmtId="164" fontId="17" fillId="0" borderId="12" xfId="0" applyNumberFormat="1" applyFont="1" applyFill="1" applyBorder="1" applyAlignment="1">
      <alignment vertical="top"/>
    </xf>
    <xf numFmtId="164" fontId="17" fillId="0" borderId="13" xfId="0" applyNumberFormat="1" applyFont="1" applyFill="1" applyBorder="1" applyAlignment="1">
      <alignment vertical="top"/>
    </xf>
    <xf numFmtId="164" fontId="17" fillId="0" borderId="14" xfId="0" applyNumberFormat="1" applyFont="1" applyFill="1" applyBorder="1" applyAlignment="1">
      <alignment vertical="top"/>
    </xf>
    <xf numFmtId="164" fontId="17" fillId="0" borderId="15" xfId="0" applyNumberFormat="1" applyFont="1" applyFill="1" applyBorder="1" applyAlignment="1">
      <alignment vertical="top"/>
    </xf>
    <xf numFmtId="164" fontId="17" fillId="0" borderId="16" xfId="0" applyNumberFormat="1" applyFont="1" applyFill="1" applyBorder="1" applyAlignment="1">
      <alignment vertical="top"/>
    </xf>
    <xf numFmtId="164" fontId="13" fillId="9" borderId="3" xfId="2" applyNumberFormat="1" applyFont="1" applyFill="1" applyBorder="1" applyAlignment="1">
      <alignment horizontal="center" vertical="center"/>
    </xf>
    <xf numFmtId="0" fontId="19" fillId="0" borderId="17" xfId="2" applyFont="1" applyFill="1" applyBorder="1" applyAlignment="1">
      <alignment horizontal="center" vertical="center"/>
    </xf>
    <xf numFmtId="49" fontId="12" fillId="0" borderId="17" xfId="2" applyNumberFormat="1" applyFont="1" applyFill="1" applyBorder="1" applyAlignment="1">
      <alignment horizontal="left" vertical="top" wrapText="1" indent="1"/>
    </xf>
    <xf numFmtId="0" fontId="15" fillId="8" borderId="9" xfId="0" applyFont="1" applyFill="1" applyBorder="1" applyAlignment="1">
      <alignment horizontal="center" vertical="center"/>
    </xf>
    <xf numFmtId="164" fontId="15" fillId="8" borderId="9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quotePrefix="1" applyFont="1"/>
    <xf numFmtId="164" fontId="17" fillId="2" borderId="2" xfId="0" applyNumberFormat="1" applyFont="1" applyFill="1" applyBorder="1" applyAlignment="1">
      <alignment horizontal="center" vertical="center"/>
    </xf>
    <xf numFmtId="0" fontId="17" fillId="0" borderId="8" xfId="0" applyFont="1" applyBorder="1"/>
    <xf numFmtId="4" fontId="17" fillId="2" borderId="10" xfId="0" applyNumberFormat="1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" fontId="8" fillId="2" borderId="8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6" fontId="12" fillId="2" borderId="8" xfId="2" applyNumberFormat="1" applyFont="1" applyFill="1" applyBorder="1" applyAlignment="1">
      <alignment horizontal="center" vertical="center"/>
    </xf>
    <xf numFmtId="167" fontId="14" fillId="2" borderId="8" xfId="2" applyNumberFormat="1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left" indent="1"/>
    </xf>
    <xf numFmtId="4" fontId="8" fillId="2" borderId="1" xfId="0" applyNumberFormat="1" applyFont="1" applyFill="1" applyBorder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/>
    </xf>
    <xf numFmtId="0" fontId="8" fillId="2" borderId="20" xfId="0" applyNumberFormat="1" applyFont="1" applyFill="1" applyBorder="1" applyAlignment="1">
      <alignment horizontal="center" vertical="center"/>
    </xf>
    <xf numFmtId="165" fontId="7" fillId="2" borderId="19" xfId="0" applyNumberFormat="1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vertical="center"/>
    </xf>
    <xf numFmtId="0" fontId="20" fillId="2" borderId="22" xfId="0" applyFont="1" applyFill="1" applyBorder="1" applyAlignment="1">
      <alignment vertical="center"/>
    </xf>
    <xf numFmtId="0" fontId="20" fillId="2" borderId="23" xfId="0" applyFont="1" applyFill="1" applyBorder="1" applyAlignment="1">
      <alignment horizontal="left" vertical="center" indent="1"/>
    </xf>
    <xf numFmtId="4" fontId="8" fillId="3" borderId="18" xfId="0" applyNumberFormat="1" applyFont="1" applyFill="1" applyBorder="1" applyAlignment="1">
      <alignment horizontal="left" vertical="center" indent="1"/>
    </xf>
    <xf numFmtId="0" fontId="8" fillId="3" borderId="24" xfId="0" applyFont="1" applyFill="1" applyBorder="1" applyAlignment="1">
      <alignment horizontal="left" vertical="center" indent="1"/>
    </xf>
    <xf numFmtId="0" fontId="20" fillId="2" borderId="25" xfId="0" applyFont="1" applyFill="1" applyBorder="1" applyAlignment="1">
      <alignment vertical="center"/>
    </xf>
    <xf numFmtId="0" fontId="3" fillId="0" borderId="0" xfId="0" applyFont="1"/>
    <xf numFmtId="0" fontId="13" fillId="9" borderId="9" xfId="2" applyNumberFormat="1" applyFont="1" applyFill="1" applyBorder="1" applyAlignment="1">
      <alignment horizontal="center" vertical="center"/>
    </xf>
    <xf numFmtId="0" fontId="17" fillId="0" borderId="26" xfId="0" applyFont="1" applyBorder="1"/>
    <xf numFmtId="0" fontId="3" fillId="0" borderId="26" xfId="0" applyFont="1" applyBorder="1" applyAlignment="1">
      <alignment wrapText="1"/>
    </xf>
    <xf numFmtId="0" fontId="2" fillId="0" borderId="0" xfId="0" applyFont="1"/>
    <xf numFmtId="164" fontId="16" fillId="0" borderId="2" xfId="2" applyNumberFormat="1" applyFont="1" applyFill="1" applyBorder="1" applyAlignment="1">
      <alignment horizontal="center" vertical="center"/>
    </xf>
    <xf numFmtId="49" fontId="12" fillId="0" borderId="17" xfId="2" applyNumberFormat="1" applyFont="1" applyFill="1" applyBorder="1" applyAlignment="1">
      <alignment horizontal="center" vertical="center"/>
    </xf>
    <xf numFmtId="49" fontId="12" fillId="0" borderId="10" xfId="2" applyNumberFormat="1" applyFont="1" applyFill="1" applyBorder="1" applyAlignment="1">
      <alignment horizontal="center" vertical="center"/>
    </xf>
    <xf numFmtId="49" fontId="12" fillId="0" borderId="11" xfId="2" applyNumberFormat="1" applyFont="1" applyFill="1" applyBorder="1" applyAlignment="1">
      <alignment horizontal="center" vertical="center"/>
    </xf>
    <xf numFmtId="164" fontId="13" fillId="0" borderId="10" xfId="2" applyNumberFormat="1" applyFont="1" applyFill="1" applyBorder="1" applyAlignment="1">
      <alignment horizontal="center" vertical="center"/>
    </xf>
    <xf numFmtId="164" fontId="12" fillId="10" borderId="2" xfId="2" applyNumberFormat="1" applyFont="1" applyFill="1" applyBorder="1" applyAlignment="1">
      <alignment horizontal="center" vertical="center"/>
    </xf>
    <xf numFmtId="0" fontId="17" fillId="0" borderId="26" xfId="0" applyFont="1" applyFill="1" applyBorder="1"/>
    <xf numFmtId="0" fontId="2" fillId="0" borderId="0" xfId="0" applyFont="1" applyFill="1"/>
    <xf numFmtId="0" fontId="3" fillId="0" borderId="0" xfId="0" applyFont="1" applyFill="1"/>
    <xf numFmtId="4" fontId="12" fillId="0" borderId="11" xfId="2" applyNumberFormat="1" applyFont="1" applyFill="1" applyBorder="1" applyAlignment="1">
      <alignment horizontal="center" vertical="center"/>
    </xf>
    <xf numFmtId="0" fontId="34" fillId="11" borderId="0" xfId="2" applyFont="1" applyFill="1"/>
    <xf numFmtId="0" fontId="30" fillId="11" borderId="0" xfId="4" applyFont="1" applyFill="1" applyAlignment="1">
      <alignment horizontal="left"/>
    </xf>
    <xf numFmtId="0" fontId="6" fillId="0" borderId="0" xfId="4"/>
    <xf numFmtId="0" fontId="31" fillId="0" borderId="0" xfId="4" applyFont="1"/>
    <xf numFmtId="0" fontId="41" fillId="0" borderId="0" xfId="4" applyFont="1"/>
    <xf numFmtId="0" fontId="6" fillId="0" borderId="0" xfId="4" applyBorder="1"/>
    <xf numFmtId="0" fontId="38" fillId="0" borderId="0" xfId="2" applyFont="1" applyBorder="1" applyAlignment="1">
      <alignment horizontal="left" vertical="center"/>
    </xf>
    <xf numFmtId="0" fontId="38" fillId="0" borderId="0" xfId="4" applyFont="1" applyBorder="1" applyAlignment="1">
      <alignment horizontal="left"/>
    </xf>
    <xf numFmtId="0" fontId="39" fillId="0" borderId="0" xfId="2" applyFont="1" applyBorder="1"/>
    <xf numFmtId="0" fontId="40" fillId="0" borderId="0" xfId="2" applyFont="1" applyBorder="1"/>
    <xf numFmtId="0" fontId="40" fillId="0" borderId="0" xfId="4" applyFont="1" applyBorder="1" applyAlignment="1">
      <alignment horizontal="left" vertical="top"/>
    </xf>
    <xf numFmtId="0" fontId="43" fillId="0" borderId="0" xfId="3" applyFont="1" applyBorder="1" applyAlignment="1">
      <alignment vertical="top"/>
    </xf>
    <xf numFmtId="0" fontId="6" fillId="0" borderId="0" xfId="4" applyBorder="1" applyAlignment="1">
      <alignment horizontal="left" vertical="top"/>
    </xf>
    <xf numFmtId="0" fontId="6" fillId="0" borderId="0" xfId="4" applyBorder="1" applyAlignment="1">
      <alignment vertical="top"/>
    </xf>
    <xf numFmtId="0" fontId="46" fillId="0" borderId="0" xfId="5" applyFont="1" applyBorder="1" applyAlignment="1">
      <alignment vertical="top"/>
    </xf>
    <xf numFmtId="0" fontId="6" fillId="0" borderId="0" xfId="4" applyAlignment="1">
      <alignment vertical="top"/>
    </xf>
    <xf numFmtId="0" fontId="38" fillId="0" borderId="0" xfId="4" applyFont="1" applyBorder="1"/>
    <xf numFmtId="0" fontId="6" fillId="0" borderId="0" xfId="4" applyBorder="1" applyAlignment="1">
      <alignment horizontal="left"/>
    </xf>
    <xf numFmtId="0" fontId="39" fillId="0" borderId="0" xfId="4" applyFont="1" applyBorder="1" applyAlignment="1">
      <alignment horizontal="left"/>
    </xf>
    <xf numFmtId="0" fontId="39" fillId="0" borderId="0" xfId="4" applyFont="1" applyBorder="1" applyAlignment="1">
      <alignment horizontal="left" vertical="center"/>
    </xf>
    <xf numFmtId="0" fontId="40" fillId="0" borderId="0" xfId="4" applyFont="1" applyBorder="1" applyAlignment="1">
      <alignment horizontal="left"/>
    </xf>
    <xf numFmtId="0" fontId="48" fillId="0" borderId="0" xfId="5" applyFont="1" applyBorder="1" applyAlignment="1">
      <alignment vertical="top"/>
    </xf>
    <xf numFmtId="0" fontId="47" fillId="0" borderId="0" xfId="5" applyFont="1" applyBorder="1" applyAlignment="1">
      <alignment vertical="top"/>
    </xf>
    <xf numFmtId="0" fontId="17" fillId="0" borderId="10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left" indent="1"/>
    </xf>
    <xf numFmtId="0" fontId="17" fillId="0" borderId="10" xfId="0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0" fontId="12" fillId="0" borderId="10" xfId="2" applyFont="1" applyFill="1" applyBorder="1"/>
    <xf numFmtId="0" fontId="19" fillId="2" borderId="11" xfId="2" applyFont="1" applyFill="1" applyBorder="1" applyAlignment="1">
      <alignment horizontal="center" vertical="center"/>
    </xf>
    <xf numFmtId="49" fontId="24" fillId="2" borderId="11" xfId="2" applyNumberFormat="1" applyFont="1" applyFill="1" applyBorder="1" applyAlignment="1">
      <alignment horizontal="left" vertical="center" wrapText="1" indent="1"/>
    </xf>
    <xf numFmtId="49" fontId="12" fillId="2" borderId="11" xfId="2" applyNumberFormat="1" applyFont="1" applyFill="1" applyBorder="1" applyAlignment="1">
      <alignment horizontal="center" vertical="center"/>
    </xf>
    <xf numFmtId="164" fontId="13" fillId="2" borderId="8" xfId="2" applyNumberFormat="1" applyFont="1" applyFill="1" applyBorder="1" applyAlignment="1">
      <alignment horizontal="center" vertical="center"/>
    </xf>
    <xf numFmtId="4" fontId="12" fillId="2" borderId="11" xfId="2" applyNumberFormat="1" applyFont="1" applyFill="1" applyBorder="1" applyAlignment="1">
      <alignment horizontal="center" vertical="top"/>
    </xf>
    <xf numFmtId="0" fontId="27" fillId="2" borderId="11" xfId="2" applyFont="1" applyFill="1" applyBorder="1" applyAlignment="1">
      <alignment horizontal="center" vertical="center"/>
    </xf>
    <xf numFmtId="49" fontId="12" fillId="2" borderId="11" xfId="2" applyNumberFormat="1" applyFont="1" applyFill="1" applyBorder="1" applyAlignment="1">
      <alignment horizontal="left" vertical="top" wrapText="1" indent="2"/>
    </xf>
    <xf numFmtId="49" fontId="24" fillId="0" borderId="0" xfId="2" applyNumberFormat="1" applyFont="1" applyFill="1" applyBorder="1" applyAlignment="1">
      <alignment horizontal="left" vertical="top" wrapText="1" indent="1"/>
    </xf>
    <xf numFmtId="0" fontId="12" fillId="0" borderId="0" xfId="4" applyFont="1"/>
    <xf numFmtId="0" fontId="6" fillId="0" borderId="13" xfId="4" applyBorder="1"/>
    <xf numFmtId="0" fontId="6" fillId="0" borderId="14" xfId="4" applyBorder="1"/>
    <xf numFmtId="0" fontId="6" fillId="0" borderId="15" xfId="4" applyBorder="1"/>
    <xf numFmtId="0" fontId="37" fillId="0" borderId="0" xfId="4" applyFont="1" applyAlignment="1">
      <alignment horizontal="center"/>
    </xf>
    <xf numFmtId="4" fontId="50" fillId="0" borderId="11" xfId="2" applyNumberFormat="1" applyFont="1" applyFill="1" applyBorder="1" applyAlignment="1">
      <alignment horizontal="center" vertical="top"/>
    </xf>
    <xf numFmtId="0" fontId="50" fillId="0" borderId="0" xfId="4" applyFont="1"/>
    <xf numFmtId="0" fontId="40" fillId="0" borderId="0" xfId="2" applyFont="1" applyBorder="1" applyAlignment="1">
      <alignment horizontal="left" wrapText="1" shrinkToFit="1"/>
    </xf>
    <xf numFmtId="0" fontId="40" fillId="0" borderId="0" xfId="2" applyFont="1" applyBorder="1" applyAlignment="1">
      <alignment horizontal="left" vertical="top" wrapText="1" shrinkToFit="1"/>
    </xf>
    <xf numFmtId="0" fontId="42" fillId="0" borderId="0" xfId="4" applyFont="1" applyAlignment="1">
      <alignment horizontal="center"/>
    </xf>
    <xf numFmtId="0" fontId="36" fillId="0" borderId="0" xfId="4" applyFont="1" applyAlignment="1">
      <alignment horizontal="center" wrapText="1"/>
    </xf>
    <xf numFmtId="0" fontId="36" fillId="0" borderId="0" xfId="4" applyFont="1" applyAlignment="1">
      <alignment horizontal="center"/>
    </xf>
    <xf numFmtId="0" fontId="37" fillId="0" borderId="0" xfId="4" applyFont="1" applyAlignment="1">
      <alignment horizontal="center"/>
    </xf>
    <xf numFmtId="0" fontId="30" fillId="11" borderId="0" xfId="4" applyFont="1" applyFill="1" applyAlignment="1">
      <alignment horizontal="left"/>
    </xf>
    <xf numFmtId="0" fontId="38" fillId="0" borderId="0" xfId="4" applyFont="1" applyBorder="1" applyAlignment="1">
      <alignment horizontal="left"/>
    </xf>
    <xf numFmtId="0" fontId="42" fillId="0" borderId="0" xfId="4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32" fillId="0" borderId="0" xfId="2" applyFont="1" applyAlignment="1">
      <alignment horizontal="left" wrapText="1"/>
    </xf>
    <xf numFmtId="0" fontId="32" fillId="0" borderId="0" xfId="2" applyFont="1" applyAlignment="1">
      <alignment horizontal="left"/>
    </xf>
    <xf numFmtId="0" fontId="34" fillId="11" borderId="0" xfId="4" applyFont="1" applyFill="1" applyAlignment="1">
      <alignment horizontal="left"/>
    </xf>
    <xf numFmtId="0" fontId="35" fillId="0" borderId="0" xfId="2" applyFont="1" applyAlignment="1">
      <alignment horizontal="center" wrapText="1"/>
    </xf>
    <xf numFmtId="0" fontId="35" fillId="0" borderId="0" xfId="2" applyFont="1" applyAlignment="1">
      <alignment horizontal="center"/>
    </xf>
    <xf numFmtId="167" fontId="12" fillId="10" borderId="7" xfId="2" applyNumberFormat="1" applyFont="1" applyFill="1" applyBorder="1" applyAlignment="1">
      <alignment horizontal="center" vertical="center"/>
    </xf>
    <xf numFmtId="167" fontId="12" fillId="10" borderId="8" xfId="2" applyNumberFormat="1" applyFont="1" applyFill="1" applyBorder="1" applyAlignment="1">
      <alignment horizontal="center" vertical="center"/>
    </xf>
    <xf numFmtId="167" fontId="12" fillId="10" borderId="34" xfId="2" applyNumberFormat="1" applyFont="1" applyFill="1" applyBorder="1" applyAlignment="1">
      <alignment horizontal="center" vertical="center"/>
    </xf>
    <xf numFmtId="166" fontId="13" fillId="10" borderId="7" xfId="2" applyNumberFormat="1" applyFont="1" applyFill="1" applyBorder="1" applyAlignment="1">
      <alignment horizontal="center" vertical="center"/>
    </xf>
    <xf numFmtId="166" fontId="13" fillId="10" borderId="8" xfId="2" applyNumberFormat="1" applyFont="1" applyFill="1" applyBorder="1" applyAlignment="1">
      <alignment horizontal="center" vertical="center"/>
    </xf>
    <xf numFmtId="166" fontId="13" fillId="10" borderId="34" xfId="2" applyNumberFormat="1" applyFont="1" applyFill="1" applyBorder="1" applyAlignment="1">
      <alignment horizontal="center" vertical="center"/>
    </xf>
    <xf numFmtId="164" fontId="16" fillId="0" borderId="7" xfId="2" applyNumberFormat="1" applyFont="1" applyFill="1" applyBorder="1" applyAlignment="1">
      <alignment horizontal="center" vertical="center"/>
    </xf>
    <xf numFmtId="164" fontId="16" fillId="0" borderId="8" xfId="2" applyNumberFormat="1" applyFont="1" applyFill="1" applyBorder="1" applyAlignment="1">
      <alignment horizontal="center" vertical="center"/>
    </xf>
    <xf numFmtId="164" fontId="16" fillId="0" borderId="34" xfId="2" applyNumberFormat="1" applyFont="1" applyFill="1" applyBorder="1" applyAlignment="1">
      <alignment horizontal="center" vertical="center"/>
    </xf>
    <xf numFmtId="166" fontId="12" fillId="10" borderId="7" xfId="2" applyNumberFormat="1" applyFont="1" applyFill="1" applyBorder="1" applyAlignment="1">
      <alignment horizontal="center" vertical="center"/>
    </xf>
    <xf numFmtId="166" fontId="12" fillId="10" borderId="8" xfId="2" applyNumberFormat="1" applyFont="1" applyFill="1" applyBorder="1" applyAlignment="1">
      <alignment horizontal="center" vertical="center"/>
    </xf>
    <xf numFmtId="166" fontId="12" fillId="10" borderId="34" xfId="2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 wrapText="1"/>
    </xf>
    <xf numFmtId="0" fontId="15" fillId="0" borderId="29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49" fontId="13" fillId="2" borderId="7" xfId="2" applyNumberFormat="1" applyFont="1" applyFill="1" applyBorder="1" applyAlignment="1">
      <alignment horizontal="left" vertical="top" wrapText="1"/>
    </xf>
    <xf numFmtId="49" fontId="13" fillId="2" borderId="8" xfId="2" applyNumberFormat="1" applyFont="1" applyFill="1" applyBorder="1" applyAlignment="1">
      <alignment horizontal="left" vertical="top" wrapText="1"/>
    </xf>
    <xf numFmtId="49" fontId="13" fillId="2" borderId="34" xfId="2" applyNumberFormat="1" applyFont="1" applyFill="1" applyBorder="1" applyAlignment="1">
      <alignment horizontal="left" vertical="top" wrapText="1"/>
    </xf>
    <xf numFmtId="0" fontId="1" fillId="0" borderId="35" xfId="0" applyFont="1" applyBorder="1"/>
    <xf numFmtId="0" fontId="17" fillId="0" borderId="35" xfId="0" applyFont="1" applyBorder="1"/>
    <xf numFmtId="0" fontId="17" fillId="0" borderId="28" xfId="0" applyFont="1" applyBorder="1"/>
    <xf numFmtId="0" fontId="1" fillId="0" borderId="0" xfId="0" applyFont="1" applyBorder="1"/>
    <xf numFmtId="0" fontId="17" fillId="0" borderId="0" xfId="0" applyFont="1" applyBorder="1"/>
    <xf numFmtId="0" fontId="17" fillId="0" borderId="30" xfId="0" applyFont="1" applyBorder="1"/>
    <xf numFmtId="49" fontId="13" fillId="0" borderId="7" xfId="2" applyNumberFormat="1" applyFont="1" applyFill="1" applyBorder="1" applyAlignment="1">
      <alignment horizontal="left" vertical="top" wrapText="1"/>
    </xf>
    <xf numFmtId="49" fontId="13" fillId="0" borderId="8" xfId="2" applyNumberFormat="1" applyFont="1" applyFill="1" applyBorder="1" applyAlignment="1">
      <alignment horizontal="left" vertical="top" wrapText="1"/>
    </xf>
    <xf numFmtId="49" fontId="13" fillId="0" borderId="34" xfId="2" applyNumberFormat="1" applyFont="1" applyFill="1" applyBorder="1" applyAlignment="1">
      <alignment horizontal="left" vertical="top" wrapText="1"/>
    </xf>
    <xf numFmtId="166" fontId="12" fillId="4" borderId="36" xfId="2" applyNumberFormat="1" applyFont="1" applyFill="1" applyBorder="1" applyAlignment="1">
      <alignment horizontal="center" vertical="center"/>
    </xf>
    <xf numFmtId="166" fontId="12" fillId="4" borderId="34" xfId="2" applyNumberFormat="1" applyFont="1" applyFill="1" applyBorder="1" applyAlignment="1">
      <alignment horizontal="center" vertical="center"/>
    </xf>
    <xf numFmtId="167" fontId="12" fillId="4" borderId="39" xfId="2" applyNumberFormat="1" applyFont="1" applyFill="1" applyBorder="1" applyAlignment="1">
      <alignment horizontal="center" vertical="center"/>
    </xf>
    <xf numFmtId="167" fontId="12" fillId="4" borderId="40" xfId="2" applyNumberFormat="1" applyFont="1" applyFill="1" applyBorder="1" applyAlignment="1">
      <alignment horizontal="center" vertical="center"/>
    </xf>
    <xf numFmtId="0" fontId="1" fillId="0" borderId="18" xfId="0" applyFont="1" applyBorder="1"/>
    <xf numFmtId="0" fontId="17" fillId="0" borderId="18" xfId="0" applyFont="1" applyBorder="1"/>
    <xf numFmtId="0" fontId="17" fillId="0" borderId="33" xfId="0" applyFont="1" applyBorder="1"/>
    <xf numFmtId="166" fontId="13" fillId="4" borderId="5" xfId="2" applyNumberFormat="1" applyFont="1" applyFill="1" applyBorder="1" applyAlignment="1">
      <alignment horizontal="center" vertical="center"/>
    </xf>
    <xf numFmtId="0" fontId="21" fillId="2" borderId="23" xfId="2" applyFont="1" applyFill="1" applyBorder="1" applyAlignment="1">
      <alignment horizontal="left" vertical="center" indent="1"/>
    </xf>
    <xf numFmtId="0" fontId="21" fillId="2" borderId="25" xfId="2" applyFont="1" applyFill="1" applyBorder="1" applyAlignment="1">
      <alignment horizontal="left" vertical="center" indent="1"/>
    </xf>
    <xf numFmtId="166" fontId="13" fillId="4" borderId="2" xfId="2" applyNumberFormat="1" applyFont="1" applyFill="1" applyBorder="1" applyAlignment="1">
      <alignment horizontal="center" vertical="center"/>
    </xf>
    <xf numFmtId="164" fontId="22" fillId="5" borderId="38" xfId="0" applyNumberFormat="1" applyFont="1" applyFill="1" applyBorder="1" applyAlignment="1">
      <alignment horizontal="center" vertical="center"/>
    </xf>
    <xf numFmtId="164" fontId="22" fillId="5" borderId="31" xfId="0" applyNumberFormat="1" applyFont="1" applyFill="1" applyBorder="1" applyAlignment="1">
      <alignment horizontal="center" vertical="center"/>
    </xf>
    <xf numFmtId="164" fontId="22" fillId="5" borderId="32" xfId="0" applyNumberFormat="1" applyFont="1" applyFill="1" applyBorder="1" applyAlignment="1">
      <alignment horizontal="center" vertical="center"/>
    </xf>
    <xf numFmtId="164" fontId="23" fillId="6" borderId="36" xfId="0" applyNumberFormat="1" applyFont="1" applyFill="1" applyBorder="1" applyAlignment="1">
      <alignment horizontal="center" vertical="center"/>
    </xf>
    <xf numFmtId="164" fontId="23" fillId="6" borderId="8" xfId="0" applyNumberFormat="1" applyFont="1" applyFill="1" applyBorder="1" applyAlignment="1">
      <alignment horizontal="center" vertical="center"/>
    </xf>
    <xf numFmtId="164" fontId="23" fillId="6" borderId="3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18" xfId="0" applyFont="1" applyBorder="1" applyAlignment="1">
      <alignment horizontal="center"/>
    </xf>
    <xf numFmtId="0" fontId="9" fillId="8" borderId="9" xfId="0" applyFont="1" applyFill="1" applyBorder="1" applyAlignment="1">
      <alignment horizontal="left" vertical="center"/>
    </xf>
    <xf numFmtId="0" fontId="13" fillId="9" borderId="2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right" vertical="center"/>
    </xf>
    <xf numFmtId="0" fontId="9" fillId="8" borderId="2" xfId="0" applyFont="1" applyFill="1" applyBorder="1" applyAlignment="1">
      <alignment horizontal="left" vertical="center"/>
    </xf>
    <xf numFmtId="17" fontId="37" fillId="0" borderId="0" xfId="4" quotePrefix="1" applyNumberFormat="1" applyFont="1" applyAlignment="1">
      <alignment horizontal="center"/>
    </xf>
    <xf numFmtId="17" fontId="37" fillId="0" borderId="0" xfId="4" quotePrefix="1" applyNumberFormat="1" applyFont="1" applyAlignment="1">
      <alignment horizontal="center"/>
    </xf>
  </cellXfs>
  <cellStyles count="6">
    <cellStyle name="Lien hypertexte" xfId="3" builtinId="8"/>
    <cellStyle name="Lien hypertexte 2" xfId="5" xr:uid="{00000000-0005-0000-0000-000001000000}"/>
    <cellStyle name="Normal" xfId="0" builtinId="0"/>
    <cellStyle name="Normal 2 2 2" xfId="2" xr:uid="{00000000-0005-0000-0000-000003000000}"/>
    <cellStyle name="Normal 5" xfId="4" xr:uid="{00000000-0005-0000-0000-000004000000}"/>
    <cellStyle name="Pourcentage" xfId="1" builtinId="5"/>
  </cellStyles>
  <dxfs count="8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DDD9C4"/>
      <color rgb="FFFF33CC"/>
      <color rgb="FF00FF00"/>
      <color rgb="FFFE5000"/>
      <color rgb="FFBFBFBF"/>
      <color rgb="FF403A57"/>
      <color rgb="FF008EA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57150</xdr:rowOff>
    </xdr:from>
    <xdr:to>
      <xdr:col>4</xdr:col>
      <xdr:colOff>1123950</xdr:colOff>
      <xdr:row>6</xdr:row>
      <xdr:rowOff>76200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1C19121-6AC6-491F-8671-3A3744E3E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57150"/>
          <a:ext cx="18002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9</xdr:row>
      <xdr:rowOff>38100</xdr:rowOff>
    </xdr:from>
    <xdr:to>
      <xdr:col>1</xdr:col>
      <xdr:colOff>659765</xdr:colOff>
      <xdr:row>12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A19FFC3-07A3-427E-9E00-95433A26568A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262" b="11573"/>
        <a:stretch/>
      </xdr:blipFill>
      <xdr:spPr>
        <a:xfrm>
          <a:off x="180975" y="1666875"/>
          <a:ext cx="1174115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8</xdr:row>
      <xdr:rowOff>161925</xdr:rowOff>
    </xdr:from>
    <xdr:to>
      <xdr:col>5</xdr:col>
      <xdr:colOff>561975</xdr:colOff>
      <xdr:row>12</xdr:row>
      <xdr:rowOff>85725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DFE4116-2F38-42F2-B82A-65952BDCB6A3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09725"/>
          <a:ext cx="1638300" cy="704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18</xdr:row>
      <xdr:rowOff>47625</xdr:rowOff>
    </xdr:from>
    <xdr:to>
      <xdr:col>6</xdr:col>
      <xdr:colOff>590550</xdr:colOff>
      <xdr:row>30</xdr:row>
      <xdr:rowOff>8255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4F6C706-B029-4502-87AB-6C797D864F0C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4133850"/>
          <a:ext cx="4067175" cy="2437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57443</xdr:colOff>
      <xdr:row>0</xdr:row>
      <xdr:rowOff>57443</xdr:rowOff>
    </xdr:from>
    <xdr:to>
      <xdr:col>1</xdr:col>
      <xdr:colOff>772452</xdr:colOff>
      <xdr:row>4</xdr:row>
      <xdr:rowOff>123181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43" y="57443"/>
          <a:ext cx="1294813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rennes@acoustibel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agence.ouest@nomade.info" TargetMode="External"/><Relationship Id="rId1" Type="http://schemas.openxmlformats.org/officeDocument/2006/relationships/hyperlink" Target="mailto:rennes@acoustibel.fr" TargetMode="External"/><Relationship Id="rId6" Type="http://schemas.openxmlformats.org/officeDocument/2006/relationships/hyperlink" Target="mailto:agence.ouest@nomade.info" TargetMode="External"/><Relationship Id="rId5" Type="http://schemas.openxmlformats.org/officeDocument/2006/relationships/hyperlink" Target="mailto:rennes@acoustibel.fr" TargetMode="External"/><Relationship Id="rId4" Type="http://schemas.openxmlformats.org/officeDocument/2006/relationships/hyperlink" Target="mailto:rennes@acoustibel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K196"/>
  <sheetViews>
    <sheetView view="pageBreakPreview" topLeftCell="A27" zoomScale="70" zoomScaleNormal="145" zoomScaleSheetLayoutView="70" workbookViewId="0">
      <selection activeCell="A35" sqref="A35:XFD35"/>
    </sheetView>
  </sheetViews>
  <sheetFormatPr baseColWidth="10" defaultRowHeight="14" x14ac:dyDescent="0.3"/>
  <cols>
    <col min="1" max="1" width="9.08203125" style="115" customWidth="1"/>
    <col min="2" max="2" width="8.83203125" style="115" customWidth="1"/>
    <col min="3" max="3" width="8.25" style="115" customWidth="1"/>
    <col min="4" max="4" width="11.75" style="115" customWidth="1"/>
    <col min="5" max="5" width="16.33203125" style="115" customWidth="1"/>
    <col min="6" max="6" width="9.25" style="115" customWidth="1"/>
    <col min="7" max="8" width="11" style="115" customWidth="1"/>
    <col min="9" max="257" width="11" style="115"/>
    <col min="258" max="258" width="10.75" style="115" customWidth="1"/>
    <col min="259" max="513" width="11" style="115"/>
    <col min="514" max="514" width="10.75" style="115" customWidth="1"/>
    <col min="515" max="769" width="11" style="115"/>
    <col min="770" max="770" width="10.75" style="115" customWidth="1"/>
    <col min="771" max="1025" width="11" style="115"/>
    <col min="1026" max="1026" width="10.75" style="115" customWidth="1"/>
    <col min="1027" max="1281" width="11" style="115"/>
    <col min="1282" max="1282" width="10.75" style="115" customWidth="1"/>
    <col min="1283" max="1537" width="11" style="115"/>
    <col min="1538" max="1538" width="10.75" style="115" customWidth="1"/>
    <col min="1539" max="1793" width="11" style="115"/>
    <col min="1794" max="1794" width="10.75" style="115" customWidth="1"/>
    <col min="1795" max="2049" width="11" style="115"/>
    <col min="2050" max="2050" width="10.75" style="115" customWidth="1"/>
    <col min="2051" max="2305" width="11" style="115"/>
    <col min="2306" max="2306" width="10.75" style="115" customWidth="1"/>
    <col min="2307" max="2561" width="11" style="115"/>
    <col min="2562" max="2562" width="10.75" style="115" customWidth="1"/>
    <col min="2563" max="2817" width="11" style="115"/>
    <col min="2818" max="2818" width="10.75" style="115" customWidth="1"/>
    <col min="2819" max="3073" width="11" style="115"/>
    <col min="3074" max="3074" width="10.75" style="115" customWidth="1"/>
    <col min="3075" max="3329" width="11" style="115"/>
    <col min="3330" max="3330" width="10.75" style="115" customWidth="1"/>
    <col min="3331" max="3585" width="11" style="115"/>
    <col min="3586" max="3586" width="10.75" style="115" customWidth="1"/>
    <col min="3587" max="3841" width="11" style="115"/>
    <col min="3842" max="3842" width="10.75" style="115" customWidth="1"/>
    <col min="3843" max="4097" width="11" style="115"/>
    <col min="4098" max="4098" width="10.75" style="115" customWidth="1"/>
    <col min="4099" max="4353" width="11" style="115"/>
    <col min="4354" max="4354" width="10.75" style="115" customWidth="1"/>
    <col min="4355" max="4609" width="11" style="115"/>
    <col min="4610" max="4610" width="10.75" style="115" customWidth="1"/>
    <col min="4611" max="4865" width="11" style="115"/>
    <col min="4866" max="4866" width="10.75" style="115" customWidth="1"/>
    <col min="4867" max="5121" width="11" style="115"/>
    <col min="5122" max="5122" width="10.75" style="115" customWidth="1"/>
    <col min="5123" max="5377" width="11" style="115"/>
    <col min="5378" max="5378" width="10.75" style="115" customWidth="1"/>
    <col min="5379" max="5633" width="11" style="115"/>
    <col min="5634" max="5634" width="10.75" style="115" customWidth="1"/>
    <col min="5635" max="5889" width="11" style="115"/>
    <col min="5890" max="5890" width="10.75" style="115" customWidth="1"/>
    <col min="5891" max="6145" width="11" style="115"/>
    <col min="6146" max="6146" width="10.75" style="115" customWidth="1"/>
    <col min="6147" max="6401" width="11" style="115"/>
    <col min="6402" max="6402" width="10.75" style="115" customWidth="1"/>
    <col min="6403" max="6657" width="11" style="115"/>
    <col min="6658" max="6658" width="10.75" style="115" customWidth="1"/>
    <col min="6659" max="6913" width="11" style="115"/>
    <col min="6914" max="6914" width="10.75" style="115" customWidth="1"/>
    <col min="6915" max="7169" width="11" style="115"/>
    <col min="7170" max="7170" width="10.75" style="115" customWidth="1"/>
    <col min="7171" max="7425" width="11" style="115"/>
    <col min="7426" max="7426" width="10.75" style="115" customWidth="1"/>
    <col min="7427" max="7681" width="11" style="115"/>
    <col min="7682" max="7682" width="10.75" style="115" customWidth="1"/>
    <col min="7683" max="7937" width="11" style="115"/>
    <col min="7938" max="7938" width="10.75" style="115" customWidth="1"/>
    <col min="7939" max="8193" width="11" style="115"/>
    <col min="8194" max="8194" width="10.75" style="115" customWidth="1"/>
    <col min="8195" max="8449" width="11" style="115"/>
    <col min="8450" max="8450" width="10.75" style="115" customWidth="1"/>
    <col min="8451" max="8705" width="11" style="115"/>
    <col min="8706" max="8706" width="10.75" style="115" customWidth="1"/>
    <col min="8707" max="8961" width="11" style="115"/>
    <col min="8962" max="8962" width="10.75" style="115" customWidth="1"/>
    <col min="8963" max="9217" width="11" style="115"/>
    <col min="9218" max="9218" width="10.75" style="115" customWidth="1"/>
    <col min="9219" max="9473" width="11" style="115"/>
    <col min="9474" max="9474" width="10.75" style="115" customWidth="1"/>
    <col min="9475" max="9729" width="11" style="115"/>
    <col min="9730" max="9730" width="10.75" style="115" customWidth="1"/>
    <col min="9731" max="9985" width="11" style="115"/>
    <col min="9986" max="9986" width="10.75" style="115" customWidth="1"/>
    <col min="9987" max="10241" width="11" style="115"/>
    <col min="10242" max="10242" width="10.75" style="115" customWidth="1"/>
    <col min="10243" max="10497" width="11" style="115"/>
    <col min="10498" max="10498" width="10.75" style="115" customWidth="1"/>
    <col min="10499" max="10753" width="11" style="115"/>
    <col min="10754" max="10754" width="10.75" style="115" customWidth="1"/>
    <col min="10755" max="11009" width="11" style="115"/>
    <col min="11010" max="11010" width="10.75" style="115" customWidth="1"/>
    <col min="11011" max="11265" width="11" style="115"/>
    <col min="11266" max="11266" width="10.75" style="115" customWidth="1"/>
    <col min="11267" max="11521" width="11" style="115"/>
    <col min="11522" max="11522" width="10.75" style="115" customWidth="1"/>
    <col min="11523" max="11777" width="11" style="115"/>
    <col min="11778" max="11778" width="10.75" style="115" customWidth="1"/>
    <col min="11779" max="12033" width="11" style="115"/>
    <col min="12034" max="12034" width="10.75" style="115" customWidth="1"/>
    <col min="12035" max="12289" width="11" style="115"/>
    <col min="12290" max="12290" width="10.75" style="115" customWidth="1"/>
    <col min="12291" max="12545" width="11" style="115"/>
    <col min="12546" max="12546" width="10.75" style="115" customWidth="1"/>
    <col min="12547" max="12801" width="11" style="115"/>
    <col min="12802" max="12802" width="10.75" style="115" customWidth="1"/>
    <col min="12803" max="13057" width="11" style="115"/>
    <col min="13058" max="13058" width="10.75" style="115" customWidth="1"/>
    <col min="13059" max="13313" width="11" style="115"/>
    <col min="13314" max="13314" width="10.75" style="115" customWidth="1"/>
    <col min="13315" max="13569" width="11" style="115"/>
    <col min="13570" max="13570" width="10.75" style="115" customWidth="1"/>
    <col min="13571" max="13825" width="11" style="115"/>
    <col min="13826" max="13826" width="10.75" style="115" customWidth="1"/>
    <col min="13827" max="14081" width="11" style="115"/>
    <col min="14082" max="14082" width="10.75" style="115" customWidth="1"/>
    <col min="14083" max="14337" width="11" style="115"/>
    <col min="14338" max="14338" width="10.75" style="115" customWidth="1"/>
    <col min="14339" max="14593" width="11" style="115"/>
    <col min="14594" max="14594" width="10.75" style="115" customWidth="1"/>
    <col min="14595" max="14849" width="11" style="115"/>
    <col min="14850" max="14850" width="10.75" style="115" customWidth="1"/>
    <col min="14851" max="15105" width="11" style="115"/>
    <col min="15106" max="15106" width="10.75" style="115" customWidth="1"/>
    <col min="15107" max="15361" width="11" style="115"/>
    <col min="15362" max="15362" width="10.75" style="115" customWidth="1"/>
    <col min="15363" max="15617" width="11" style="115"/>
    <col min="15618" max="15618" width="10.75" style="115" customWidth="1"/>
    <col min="15619" max="15873" width="11" style="115"/>
    <col min="15874" max="15874" width="10.75" style="115" customWidth="1"/>
    <col min="15875" max="16129" width="11" style="115"/>
    <col min="16130" max="16130" width="10.75" style="115" customWidth="1"/>
    <col min="16131" max="16384" width="11" style="115"/>
  </cols>
  <sheetData>
    <row r="8" spans="1:8" x14ac:dyDescent="0.3">
      <c r="A8" s="113" t="s">
        <v>199</v>
      </c>
      <c r="B8" s="114"/>
      <c r="C8" s="114"/>
      <c r="D8" s="114"/>
      <c r="E8" s="113" t="s">
        <v>214</v>
      </c>
      <c r="F8" s="113"/>
      <c r="G8" s="113"/>
      <c r="H8" s="114"/>
    </row>
    <row r="10" spans="1:8" ht="18.75" customHeight="1" x14ac:dyDescent="0.3">
      <c r="A10" s="166"/>
      <c r="B10" s="166"/>
      <c r="C10" s="167" t="s">
        <v>215</v>
      </c>
      <c r="D10" s="168"/>
      <c r="G10" s="167" t="s">
        <v>233</v>
      </c>
      <c r="H10" s="168"/>
    </row>
    <row r="11" spans="1:8" x14ac:dyDescent="0.3">
      <c r="A11" s="116"/>
      <c r="C11" s="168"/>
      <c r="D11" s="168"/>
      <c r="E11" s="117"/>
      <c r="G11" s="168"/>
      <c r="H11" s="168"/>
    </row>
    <row r="12" spans="1:8" x14ac:dyDescent="0.3">
      <c r="C12" s="168"/>
      <c r="D12" s="168"/>
      <c r="E12" s="117"/>
      <c r="G12" s="168"/>
      <c r="H12" s="168"/>
    </row>
    <row r="13" spans="1:8" ht="16.5" customHeight="1" x14ac:dyDescent="0.3">
      <c r="C13" s="168"/>
      <c r="D13" s="168"/>
      <c r="E13" s="117"/>
      <c r="G13" s="168"/>
      <c r="H13" s="168"/>
    </row>
    <row r="15" spans="1:8" x14ac:dyDescent="0.3">
      <c r="A15" s="169" t="s">
        <v>200</v>
      </c>
      <c r="B15" s="169"/>
      <c r="C15" s="169"/>
      <c r="D15" s="169"/>
      <c r="E15" s="169"/>
      <c r="F15" s="169"/>
      <c r="G15" s="169"/>
      <c r="H15" s="169"/>
    </row>
    <row r="16" spans="1:8" ht="6.75" customHeight="1" x14ac:dyDescent="0.3"/>
    <row r="17" spans="1:8" ht="48" customHeight="1" x14ac:dyDescent="0.3">
      <c r="A17" s="170" t="s">
        <v>216</v>
      </c>
      <c r="B17" s="171"/>
      <c r="C17" s="171"/>
      <c r="D17" s="171"/>
      <c r="E17" s="171"/>
      <c r="F17" s="171"/>
      <c r="G17" s="171"/>
      <c r="H17" s="171"/>
    </row>
    <row r="18" spans="1:8" ht="46.5" customHeight="1" x14ac:dyDescent="0.3">
      <c r="A18" s="171"/>
      <c r="B18" s="171"/>
      <c r="C18" s="171"/>
      <c r="D18" s="171"/>
      <c r="E18" s="171"/>
      <c r="F18" s="171"/>
      <c r="G18" s="171"/>
      <c r="H18" s="171"/>
    </row>
    <row r="20" spans="1:8" ht="14.25" customHeight="1" x14ac:dyDescent="0.3">
      <c r="A20" s="165"/>
      <c r="B20" s="165"/>
      <c r="C20" s="165"/>
      <c r="D20" s="165"/>
      <c r="E20" s="165"/>
      <c r="F20" s="165"/>
      <c r="G20" s="165"/>
      <c r="H20" s="165"/>
    </row>
    <row r="21" spans="1:8" ht="18.5" x14ac:dyDescent="0.45">
      <c r="A21" s="159"/>
      <c r="B21" s="159"/>
      <c r="C21" s="159"/>
      <c r="D21" s="159"/>
      <c r="E21" s="159"/>
      <c r="F21" s="159"/>
      <c r="G21" s="159"/>
      <c r="H21" s="159"/>
    </row>
    <row r="30" spans="1:8" ht="33.75" customHeight="1" x14ac:dyDescent="0.3">
      <c r="A30" s="118"/>
      <c r="B30" s="118"/>
      <c r="C30" s="118"/>
      <c r="D30" s="118"/>
      <c r="E30" s="118"/>
      <c r="F30" s="118"/>
      <c r="G30" s="118"/>
      <c r="H30" s="118"/>
    </row>
    <row r="31" spans="1:8" ht="37.5" customHeight="1" x14ac:dyDescent="0.55000000000000004">
      <c r="A31" s="160" t="s">
        <v>245</v>
      </c>
      <c r="B31" s="161"/>
      <c r="C31" s="161"/>
      <c r="D31" s="161"/>
      <c r="E31" s="161"/>
      <c r="F31" s="161"/>
      <c r="G31" s="161"/>
      <c r="H31" s="161"/>
    </row>
    <row r="32" spans="1:8" ht="25.5" customHeight="1" x14ac:dyDescent="0.55000000000000004">
      <c r="A32" s="162" t="s">
        <v>238</v>
      </c>
      <c r="B32" s="162"/>
      <c r="C32" s="162"/>
      <c r="D32" s="162"/>
      <c r="E32" s="162"/>
      <c r="F32" s="162"/>
      <c r="G32" s="162"/>
      <c r="H32" s="162"/>
    </row>
    <row r="33" spans="1:11" ht="23.5" x14ac:dyDescent="0.55000000000000004">
      <c r="A33" s="223" t="s">
        <v>246</v>
      </c>
      <c r="B33" s="162"/>
      <c r="C33" s="162"/>
      <c r="D33" s="162"/>
      <c r="E33" s="162"/>
      <c r="F33" s="162"/>
      <c r="G33" s="162"/>
      <c r="H33" s="162"/>
    </row>
    <row r="34" spans="1:11" ht="8" customHeight="1" x14ac:dyDescent="0.55000000000000004">
      <c r="A34" s="224"/>
      <c r="B34" s="154"/>
      <c r="C34" s="154"/>
      <c r="D34" s="154"/>
      <c r="E34" s="154"/>
      <c r="F34" s="154"/>
      <c r="G34" s="154"/>
      <c r="H34" s="154"/>
    </row>
    <row r="35" spans="1:11" x14ac:dyDescent="0.3">
      <c r="A35" s="163" t="s">
        <v>201</v>
      </c>
      <c r="B35" s="163"/>
      <c r="C35" s="163"/>
      <c r="D35" s="163"/>
      <c r="E35" s="163"/>
      <c r="F35" s="163"/>
      <c r="G35" s="163"/>
      <c r="H35" s="163"/>
    </row>
    <row r="36" spans="1:11" x14ac:dyDescent="0.3">
      <c r="A36" s="118"/>
      <c r="B36" s="118"/>
      <c r="C36" s="118"/>
      <c r="D36" s="118"/>
      <c r="E36" s="118"/>
      <c r="J36" s="157"/>
      <c r="K36" s="157"/>
    </row>
    <row r="37" spans="1:11" ht="12.65" customHeight="1" x14ac:dyDescent="0.3">
      <c r="A37" s="164" t="s">
        <v>202</v>
      </c>
      <c r="B37" s="164"/>
      <c r="C37" s="164"/>
      <c r="D37" s="119" t="s">
        <v>203</v>
      </c>
      <c r="E37" s="120"/>
      <c r="F37" s="120" t="s">
        <v>204</v>
      </c>
      <c r="G37" s="118"/>
      <c r="H37" s="120"/>
      <c r="J37" s="157"/>
      <c r="K37" s="157"/>
    </row>
    <row r="38" spans="1:11" ht="19.5" customHeight="1" x14ac:dyDescent="0.3">
      <c r="A38" s="158" t="s">
        <v>217</v>
      </c>
      <c r="B38" s="158"/>
      <c r="C38" s="158"/>
      <c r="D38" s="158" t="s">
        <v>231</v>
      </c>
      <c r="E38" s="158"/>
      <c r="F38" s="158" t="s">
        <v>232</v>
      </c>
      <c r="G38" s="158"/>
      <c r="H38" s="157"/>
      <c r="J38" s="157"/>
      <c r="K38" s="157"/>
    </row>
    <row r="39" spans="1:11" ht="12" customHeight="1" x14ac:dyDescent="0.3">
      <c r="A39" s="158"/>
      <c r="B39" s="158"/>
      <c r="C39" s="158"/>
      <c r="D39" s="158"/>
      <c r="E39" s="158"/>
      <c r="F39" s="158"/>
      <c r="G39" s="158"/>
      <c r="H39" s="157"/>
      <c r="K39" s="122"/>
    </row>
    <row r="40" spans="1:11" ht="12" customHeight="1" x14ac:dyDescent="0.3">
      <c r="A40" s="158"/>
      <c r="B40" s="158"/>
      <c r="C40" s="158"/>
      <c r="D40" s="158"/>
      <c r="E40" s="158"/>
      <c r="F40" s="158"/>
      <c r="G40" s="158"/>
      <c r="H40" s="157"/>
      <c r="K40" s="123"/>
    </row>
    <row r="41" spans="1:11" ht="4.5" hidden="1" customHeight="1" x14ac:dyDescent="0.3">
      <c r="A41" s="158"/>
      <c r="B41" s="158"/>
      <c r="C41" s="158"/>
      <c r="D41" s="128"/>
      <c r="E41" s="123"/>
      <c r="F41" s="126"/>
      <c r="G41" s="126"/>
      <c r="H41" s="123"/>
      <c r="K41" s="127" t="s">
        <v>219</v>
      </c>
    </row>
    <row r="42" spans="1:11" s="128" customFormat="1" ht="17.25" customHeight="1" x14ac:dyDescent="0.3">
      <c r="A42" s="124" t="s">
        <v>218</v>
      </c>
      <c r="B42" s="125"/>
      <c r="C42" s="126"/>
      <c r="D42" s="124" t="s">
        <v>234</v>
      </c>
      <c r="E42" s="123"/>
      <c r="F42" s="127" t="s">
        <v>220</v>
      </c>
      <c r="G42" s="123"/>
      <c r="H42" s="123"/>
    </row>
    <row r="43" spans="1:11" ht="17.25" customHeight="1" x14ac:dyDescent="0.3">
      <c r="A43" s="129" t="s">
        <v>205</v>
      </c>
      <c r="B43" s="118"/>
      <c r="C43" s="118"/>
      <c r="D43" s="120" t="s">
        <v>221</v>
      </c>
      <c r="E43" s="120"/>
      <c r="F43" s="120" t="s">
        <v>222</v>
      </c>
      <c r="G43" s="118"/>
      <c r="H43" s="130"/>
    </row>
    <row r="44" spans="1:11" ht="12" customHeight="1" x14ac:dyDescent="0.3">
      <c r="A44" s="121" t="s">
        <v>223</v>
      </c>
      <c r="B44" s="130"/>
      <c r="C44" s="130"/>
      <c r="D44" s="121" t="s">
        <v>206</v>
      </c>
      <c r="E44" s="131"/>
      <c r="F44" s="121" t="s">
        <v>207</v>
      </c>
      <c r="G44" s="132"/>
      <c r="H44" s="132"/>
    </row>
    <row r="45" spans="1:11" ht="12" customHeight="1" x14ac:dyDescent="0.3">
      <c r="A45" s="122" t="s">
        <v>224</v>
      </c>
      <c r="B45" s="130"/>
      <c r="C45" s="130"/>
      <c r="D45" s="122" t="s">
        <v>208</v>
      </c>
      <c r="E45" s="133"/>
      <c r="F45" s="122" t="s">
        <v>225</v>
      </c>
      <c r="G45" s="133"/>
      <c r="H45" s="133"/>
    </row>
    <row r="46" spans="1:11" ht="12" customHeight="1" x14ac:dyDescent="0.3">
      <c r="A46" s="122" t="s">
        <v>209</v>
      </c>
      <c r="B46" s="118"/>
      <c r="C46" s="118"/>
      <c r="D46" s="122" t="s">
        <v>226</v>
      </c>
      <c r="E46" s="133"/>
      <c r="F46" s="133" t="s">
        <v>227</v>
      </c>
      <c r="G46" s="118"/>
      <c r="H46" s="133"/>
    </row>
    <row r="47" spans="1:11" ht="14.25" customHeight="1" x14ac:dyDescent="0.3">
      <c r="A47" s="123"/>
      <c r="B47" s="126"/>
      <c r="C47" s="126"/>
      <c r="D47" s="133" t="s">
        <v>228</v>
      </c>
      <c r="E47" s="123"/>
      <c r="F47" s="118"/>
      <c r="G47" s="123"/>
      <c r="H47" s="123"/>
    </row>
    <row r="48" spans="1:11" ht="19.5" customHeight="1" x14ac:dyDescent="0.3">
      <c r="A48" s="134" t="s">
        <v>210</v>
      </c>
      <c r="B48" s="118"/>
      <c r="C48" s="118"/>
      <c r="D48" s="135" t="s">
        <v>229</v>
      </c>
      <c r="E48" s="118"/>
      <c r="F48" s="135" t="s">
        <v>230</v>
      </c>
      <c r="G48" s="118"/>
      <c r="H48" s="118"/>
    </row>
    <row r="49" spans="5:5" ht="12" customHeight="1" x14ac:dyDescent="0.3"/>
    <row r="64" spans="5:5" x14ac:dyDescent="0.3">
      <c r="E64" s="156">
        <f>SUM(E69,E70)+15</f>
        <v>245.17</v>
      </c>
    </row>
    <row r="69" spans="5:5" x14ac:dyDescent="0.3">
      <c r="E69" s="156">
        <f>215.17+15</f>
        <v>230.17</v>
      </c>
    </row>
    <row r="77" spans="5:5" x14ac:dyDescent="0.3">
      <c r="E77" s="156">
        <f>2+2</f>
        <v>4</v>
      </c>
    </row>
    <row r="94" spans="5:5" x14ac:dyDescent="0.3">
      <c r="E94" s="156">
        <f>14.87+15</f>
        <v>29.869999999999997</v>
      </c>
    </row>
    <row r="149" spans="10:10" x14ac:dyDescent="0.3">
      <c r="J149" s="151"/>
    </row>
    <row r="150" spans="10:10" x14ac:dyDescent="0.3">
      <c r="J150" s="152"/>
    </row>
    <row r="151" spans="10:10" x14ac:dyDescent="0.3">
      <c r="J151" s="152"/>
    </row>
    <row r="152" spans="10:10" x14ac:dyDescent="0.3">
      <c r="J152" s="152"/>
    </row>
    <row r="153" spans="10:10" x14ac:dyDescent="0.3">
      <c r="J153" s="152"/>
    </row>
    <row r="154" spans="10:10" x14ac:dyDescent="0.3">
      <c r="J154" s="152"/>
    </row>
    <row r="155" spans="10:10" x14ac:dyDescent="0.3">
      <c r="J155" s="152"/>
    </row>
    <row r="156" spans="10:10" x14ac:dyDescent="0.3">
      <c r="J156" s="152"/>
    </row>
    <row r="157" spans="10:10" x14ac:dyDescent="0.3">
      <c r="J157" s="152"/>
    </row>
    <row r="158" spans="10:10" x14ac:dyDescent="0.3">
      <c r="J158" s="152"/>
    </row>
    <row r="159" spans="10:10" x14ac:dyDescent="0.3">
      <c r="J159" s="152"/>
    </row>
    <row r="160" spans="10:10" x14ac:dyDescent="0.3">
      <c r="J160" s="152"/>
    </row>
    <row r="161" spans="1:10" x14ac:dyDescent="0.3">
      <c r="J161" s="152"/>
    </row>
    <row r="162" spans="1:10" x14ac:dyDescent="0.3">
      <c r="J162" s="152"/>
    </row>
    <row r="163" spans="1:10" x14ac:dyDescent="0.3">
      <c r="J163" s="152"/>
    </row>
    <row r="164" spans="1:10" x14ac:dyDescent="0.3">
      <c r="E164" s="115">
        <f>136.88+18</f>
        <v>154.88</v>
      </c>
      <c r="J164" s="152"/>
    </row>
    <row r="165" spans="1:10" x14ac:dyDescent="0.3">
      <c r="J165" s="152"/>
    </row>
    <row r="166" spans="1:10" x14ac:dyDescent="0.3">
      <c r="A166" s="115" t="s">
        <v>240</v>
      </c>
      <c r="B166" s="115" t="s">
        <v>241</v>
      </c>
      <c r="J166" s="152"/>
    </row>
    <row r="167" spans="1:10" ht="14.5" x14ac:dyDescent="0.3">
      <c r="B167" s="150" t="s">
        <v>242</v>
      </c>
      <c r="C167" s="115" t="s">
        <v>48</v>
      </c>
      <c r="E167" s="115">
        <v>1</v>
      </c>
      <c r="J167" s="152"/>
    </row>
    <row r="168" spans="1:10" ht="14.5" x14ac:dyDescent="0.3">
      <c r="B168" s="150" t="s">
        <v>243</v>
      </c>
      <c r="C168" s="115" t="s">
        <v>48</v>
      </c>
      <c r="E168" s="115">
        <v>1</v>
      </c>
      <c r="J168" s="152"/>
    </row>
    <row r="169" spans="1:10" x14ac:dyDescent="0.3">
      <c r="B169" s="150" t="s">
        <v>244</v>
      </c>
      <c r="C169" s="115" t="s">
        <v>48</v>
      </c>
      <c r="E169" s="115">
        <v>1</v>
      </c>
      <c r="J169" s="153"/>
    </row>
    <row r="196" spans="10:10" x14ac:dyDescent="0.3">
      <c r="J196" s="115">
        <f>SUM(J12:J184)</f>
        <v>0</v>
      </c>
    </row>
  </sheetData>
  <mergeCells count="17">
    <mergeCell ref="A20:H20"/>
    <mergeCell ref="D38:E40"/>
    <mergeCell ref="A10:B10"/>
    <mergeCell ref="C10:D13"/>
    <mergeCell ref="G10:H13"/>
    <mergeCell ref="A15:H15"/>
    <mergeCell ref="A17:H18"/>
    <mergeCell ref="A33:H33"/>
    <mergeCell ref="J36:K38"/>
    <mergeCell ref="F38:G40"/>
    <mergeCell ref="H38:H40"/>
    <mergeCell ref="A21:H21"/>
    <mergeCell ref="A31:H31"/>
    <mergeCell ref="A32:H32"/>
    <mergeCell ref="A35:H35"/>
    <mergeCell ref="A37:C37"/>
    <mergeCell ref="A38:C41"/>
  </mergeCells>
  <hyperlinks>
    <hyperlink ref="F42" r:id="rId1" display="mailto:rennes@acoustibel.fr" xr:uid="{00000000-0004-0000-0000-000000000000}"/>
    <hyperlink ref="A42" r:id="rId2" display="mailto:agence.ouest@nomade.info" xr:uid="{00000000-0004-0000-0000-000001000000}"/>
    <hyperlink ref="K41" r:id="rId3" display="mailto:rennes@acoustibel.fr" xr:uid="{00000000-0004-0000-0000-000002000000}"/>
    <hyperlink ref="D48" r:id="rId4" display="mailto:rennes@acoustibel.fr" xr:uid="{00000000-0004-0000-0000-000003000000}"/>
    <hyperlink ref="F48" r:id="rId5" display="mailto:rennes@acoustibel.fr" xr:uid="{00000000-0004-0000-0000-000004000000}"/>
    <hyperlink ref="D42" r:id="rId6" display="mailto:agence.ouest@nomade.info" xr:uid="{00000000-0004-0000-0000-000005000000}"/>
  </hyperlink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04"/>
  <sheetViews>
    <sheetView showGridLines="0" tabSelected="1" view="pageBreakPreview" topLeftCell="A156" zoomScaleNormal="70" zoomScaleSheetLayoutView="100" workbookViewId="0">
      <selection activeCell="E163" sqref="E163"/>
    </sheetView>
  </sheetViews>
  <sheetFormatPr baseColWidth="10" defaultColWidth="11" defaultRowHeight="14.5" x14ac:dyDescent="0.35"/>
  <cols>
    <col min="1" max="1" width="7.75" style="7" customWidth="1"/>
    <col min="2" max="2" width="45.75" style="6" customWidth="1"/>
    <col min="3" max="3" width="7.83203125" style="6" customWidth="1"/>
    <col min="4" max="4" width="1.33203125" style="6" customWidth="1"/>
    <col min="5" max="6" width="8.25" style="6" customWidth="1"/>
    <col min="7" max="7" width="10.25" style="6" customWidth="1"/>
    <col min="8" max="8" width="11.75" style="6" customWidth="1"/>
    <col min="9" max="9" width="1.33203125" style="6" customWidth="1"/>
    <col min="10" max="10" width="21.75" style="6" customWidth="1"/>
    <col min="11" max="11" width="11" style="6" customWidth="1"/>
    <col min="12" max="12" width="0.33203125" style="100" customWidth="1"/>
    <col min="13" max="19" width="11" style="6" hidden="1" customWidth="1"/>
    <col min="20" max="16384" width="11" style="6"/>
  </cols>
  <sheetData>
    <row r="1" spans="1:25" ht="14.5" customHeight="1" x14ac:dyDescent="0.35">
      <c r="A1" s="217"/>
      <c r="B1" s="217"/>
      <c r="C1" s="217"/>
      <c r="E1" s="184" t="s">
        <v>129</v>
      </c>
      <c r="F1" s="185"/>
      <c r="G1" s="185"/>
      <c r="H1" s="191" t="s">
        <v>134</v>
      </c>
      <c r="I1" s="192"/>
      <c r="J1" s="193"/>
    </row>
    <row r="2" spans="1:25" x14ac:dyDescent="0.35">
      <c r="A2" s="217"/>
      <c r="B2" s="217"/>
      <c r="C2" s="217"/>
      <c r="E2" s="186" t="s">
        <v>130</v>
      </c>
      <c r="F2" s="187"/>
      <c r="G2" s="187"/>
      <c r="H2" s="194" t="s">
        <v>134</v>
      </c>
      <c r="I2" s="195"/>
      <c r="J2" s="196"/>
    </row>
    <row r="3" spans="1:25" x14ac:dyDescent="0.35">
      <c r="A3" s="217"/>
      <c r="B3" s="217"/>
      <c r="C3" s="217"/>
      <c r="E3" s="186" t="s">
        <v>131</v>
      </c>
      <c r="F3" s="187"/>
      <c r="G3" s="187"/>
      <c r="H3" s="194" t="s">
        <v>134</v>
      </c>
      <c r="I3" s="195"/>
      <c r="J3" s="196"/>
    </row>
    <row r="4" spans="1:25" x14ac:dyDescent="0.35">
      <c r="A4" s="217"/>
      <c r="B4" s="217"/>
      <c r="C4" s="217"/>
      <c r="E4" s="186" t="s">
        <v>133</v>
      </c>
      <c r="F4" s="187"/>
      <c r="G4" s="187"/>
      <c r="H4" s="194" t="s">
        <v>134</v>
      </c>
      <c r="I4" s="195"/>
      <c r="J4" s="196"/>
    </row>
    <row r="5" spans="1:25" ht="13.9" customHeight="1" x14ac:dyDescent="0.35">
      <c r="A5" s="218"/>
      <c r="B5" s="218"/>
      <c r="C5" s="218"/>
      <c r="D5" s="78"/>
      <c r="E5" s="186" t="s">
        <v>132</v>
      </c>
      <c r="F5" s="187"/>
      <c r="G5" s="187"/>
      <c r="H5" s="204" t="s">
        <v>134</v>
      </c>
      <c r="I5" s="205"/>
      <c r="J5" s="206"/>
      <c r="L5" s="101" t="s">
        <v>122</v>
      </c>
      <c r="M5" s="98" t="s">
        <v>118</v>
      </c>
      <c r="N5" s="102" t="s">
        <v>119</v>
      </c>
      <c r="O5" s="102" t="s">
        <v>120</v>
      </c>
      <c r="P5" s="102" t="s">
        <v>123</v>
      </c>
      <c r="Q5" s="98" t="s">
        <v>121</v>
      </c>
      <c r="S5" s="9" t="s">
        <v>43</v>
      </c>
    </row>
    <row r="6" spans="1:25" ht="32.5" customHeight="1" x14ac:dyDescent="0.35">
      <c r="A6" s="94" t="s">
        <v>172</v>
      </c>
      <c r="B6" s="97"/>
      <c r="C6" s="89" t="s">
        <v>0</v>
      </c>
      <c r="D6" s="82"/>
      <c r="E6" s="211" t="str">
        <f>"Cadre DPGF du lot n° "&amp;A9&amp;" - "&amp;B9</f>
        <v>Cadre DPGF du lot n° 1 - VRD</v>
      </c>
      <c r="F6" s="212"/>
      <c r="G6" s="212"/>
      <c r="H6" s="212"/>
      <c r="I6" s="212"/>
      <c r="J6" s="213"/>
      <c r="M6" s="6">
        <v>3</v>
      </c>
      <c r="N6" s="6">
        <v>0</v>
      </c>
      <c r="O6" s="6">
        <v>0</v>
      </c>
      <c r="P6" s="6">
        <v>0</v>
      </c>
      <c r="S6" s="9" t="s">
        <v>99</v>
      </c>
    </row>
    <row r="7" spans="1:25" ht="15.65" customHeight="1" x14ac:dyDescent="0.35">
      <c r="A7" s="92"/>
      <c r="B7" s="93"/>
      <c r="C7" s="88" t="s">
        <v>239</v>
      </c>
      <c r="D7" s="83"/>
      <c r="E7" s="214" t="s">
        <v>1</v>
      </c>
      <c r="F7" s="215"/>
      <c r="G7" s="215"/>
      <c r="H7" s="215"/>
      <c r="I7" s="215"/>
      <c r="J7" s="216"/>
      <c r="M7" s="102" t="str">
        <f t="shared" ref="M7:M27" si="0">IF($L7="","",$M$6)</f>
        <v/>
      </c>
      <c r="N7" s="6" t="str">
        <f>IF($L7="","",IF(L7=1,LOOKUP(2,1/($N$6:$N6&lt;&gt;""),$N$6:$N6)+1,IF($L7=2,LOOKUP(2,1/($N$6:$N6&lt;&gt;""),$N$6:$N6),IF($L7=3,LOOKUP(2,1/($N$6:$N6&lt;&gt;""),$N$6:$N6),FALSE))))</f>
        <v/>
      </c>
      <c r="O7" s="98" t="str">
        <f>IF($L7="","",IF($L7=1,"",IF(AND($L7=2,LOOKUP(2,1/($L$6:$L6&lt;&gt;""),$L$6:$L6)=1),1,IF(AND($L7=2,LOOKUP(2,1/($L$6:$L6&lt;&gt;""),$L$6:$L6)=2),LOOKUP(2,1/($O$6:$O6&lt;&gt;""),$O$6:$O6)+1,IF(AND($L7=2,LOOKUP(2,1/($L$6:$L6&lt;&gt;""),$L$6:$L6)=3),LOOKUP(2,1/($O$6:$O6&lt;&gt;""),$O$6:$O6)+1,IF($L7=3,LOOKUP(2,1/($O$6:$O6&lt;&gt;""),$O$6:$O6),FALSE))))))</f>
        <v/>
      </c>
      <c r="P7" s="98" t="str">
        <f>IF($L7="","",IF($L7=1,"",IF($L7=2,"",IF(AND($L7=3,LOOKUP(2,1/($L$6:$L6&lt;&gt;""),$L$6:$L6)=2),1,IF(AND($L7=3,LOOKUP(2,1/($L$6:$L6&lt;&gt;""),$L$6:$L6)=3),LOOKUP(2,1/($P$6:$P6&lt;&gt;""),$P$6:$P6)+1)))))</f>
        <v/>
      </c>
      <c r="Q7" s="6" t="str">
        <f t="shared" ref="Q7:Q27" si="1">IF($L7="","",IF($P7&lt;&gt;"",$M7&amp;"."&amp;$N7&amp;"."&amp;$O7&amp;"."&amp;$P7&amp;".",IF($O7&lt;&gt;"",$M7&amp;"."&amp;$N7&amp;"."&amp;$O7&amp;".",IF($N7&lt;&gt;"",$M7&amp;"."&amp;$N7&amp;".",FALSE))))</f>
        <v/>
      </c>
      <c r="S7" s="9" t="s">
        <v>105</v>
      </c>
      <c r="Y7" s="8" t="s">
        <v>104</v>
      </c>
    </row>
    <row r="8" spans="1:25" ht="15.5" x14ac:dyDescent="0.35">
      <c r="A8" s="208" t="s">
        <v>2</v>
      </c>
      <c r="B8" s="209"/>
      <c r="C8" s="91" t="s">
        <v>3</v>
      </c>
      <c r="D8" s="84"/>
      <c r="E8" s="200" t="s">
        <v>4</v>
      </c>
      <c r="F8" s="201"/>
      <c r="G8" s="210">
        <f>+J195</f>
        <v>0</v>
      </c>
      <c r="H8" s="210"/>
      <c r="I8" s="1"/>
      <c r="J8" s="2"/>
      <c r="M8" s="102" t="str">
        <f t="shared" si="0"/>
        <v/>
      </c>
      <c r="N8" s="6" t="str">
        <f>IF($L8="","",IF(L8=1,LOOKUP(2,1/($N$6:$N7&lt;&gt;""),$N$6:$N7)+1,IF($L8=2,LOOKUP(2,1/($N$6:$N7&lt;&gt;""),$N$6:$N7),IF($L8=3,LOOKUP(2,1/($N$6:$N7&lt;&gt;""),$N$6:$N7),FALSE))))</f>
        <v/>
      </c>
      <c r="O8" s="98" t="str">
        <f>IF($L8="","",IF($L8=1,"",IF(AND($L8=2,LOOKUP(2,1/($L$6:$L7&lt;&gt;""),$L$6:$L7)=1),1,IF(AND($L8=2,LOOKUP(2,1/($L$6:$L7&lt;&gt;""),$L$6:$L7)=2),LOOKUP(2,1/($O$6:$O7&lt;&gt;""),$O$6:$O7)+1,IF(AND($L8=2,LOOKUP(2,1/($L$6:$L7&lt;&gt;""),$L$6:$L7)=3),LOOKUP(2,1/($O$6:$O7&lt;&gt;""),$O$6:$O7)+1,IF($L8=3,LOOKUP(2,1/($O$6:$O7&lt;&gt;""),$O$6:$O7),FALSE))))))</f>
        <v/>
      </c>
      <c r="P8" s="98" t="str">
        <f>IF($L8="","",IF($L8=1,"",IF($L8=2,"",IF(AND($L8=3,LOOKUP(2,1/($L$6:$L7&lt;&gt;""),$L$6:$L7)=2),1,IF(AND($L8=3,LOOKUP(2,1/($L$6:$L7&lt;&gt;""),$L$6:$L7)=3),LOOKUP(2,1/($P$6:$P7&lt;&gt;""),$P$6:$P7)+1)))))</f>
        <v/>
      </c>
      <c r="Q8" s="6" t="str">
        <f t="shared" si="1"/>
        <v/>
      </c>
      <c r="S8" s="9" t="s">
        <v>100</v>
      </c>
      <c r="Y8" s="75" t="s">
        <v>110</v>
      </c>
    </row>
    <row r="9" spans="1:25" x14ac:dyDescent="0.35">
      <c r="A9" s="96">
        <v>1</v>
      </c>
      <c r="B9" s="95" t="s">
        <v>137</v>
      </c>
      <c r="C9" s="90">
        <v>1</v>
      </c>
      <c r="D9" s="85"/>
      <c r="E9" s="202" t="s">
        <v>38</v>
      </c>
      <c r="F9" s="203"/>
      <c r="G9" s="207">
        <f>+J200</f>
        <v>0</v>
      </c>
      <c r="H9" s="207"/>
      <c r="I9" s="3"/>
      <c r="J9" s="4"/>
      <c r="M9" s="102" t="str">
        <f t="shared" si="0"/>
        <v/>
      </c>
      <c r="N9" s="6" t="str">
        <f>IF($L9="","",IF(L9=1,LOOKUP(2,1/($N$6:$N8&lt;&gt;""),$N$6:$N8)+1,IF($L9=2,LOOKUP(2,1/($N$6:$N8&lt;&gt;""),$N$6:$N8),IF($L9=3,LOOKUP(2,1/($N$6:$N8&lt;&gt;""),$N$6:$N8),FALSE))))</f>
        <v/>
      </c>
      <c r="O9" s="98" t="str">
        <f>IF($L9="","",IF($L9=1,"",IF(AND($L9=2,LOOKUP(2,1/($L$6:$L8&lt;&gt;""),$L$6:$L8)=1),1,IF(AND($L9=2,LOOKUP(2,1/($L$6:$L8&lt;&gt;""),$L$6:$L8)=2),LOOKUP(2,1/($O$6:$O8&lt;&gt;""),$O$6:$O8)+1,IF(AND($L9=2,LOOKUP(2,1/($L$6:$L8&lt;&gt;""),$L$6:$L8)=3),LOOKUP(2,1/($O$6:$O8&lt;&gt;""),$O$6:$O8)+1,IF($L9=3,LOOKUP(2,1/($O$6:$O8&lt;&gt;""),$O$6:$O8),FALSE))))))</f>
        <v/>
      </c>
      <c r="P9" s="98" t="str">
        <f>IF($L9="","",IF($L9=1,"",IF($L9=2,"",IF(AND($L9=3,LOOKUP(2,1/($L$6:$L8&lt;&gt;""),$L$6:$L8)=2),1,IF(AND($L9=3,LOOKUP(2,1/($L$6:$L8&lt;&gt;""),$L$6:$L8)=3),LOOKUP(2,1/($P$6:$P8&lt;&gt;""),$P$6:$P8)+1)))))</f>
        <v/>
      </c>
      <c r="Q9" s="6" t="str">
        <f t="shared" si="1"/>
        <v/>
      </c>
      <c r="S9" s="9" t="s">
        <v>101</v>
      </c>
      <c r="Y9" s="8" t="s">
        <v>111</v>
      </c>
    </row>
    <row r="10" spans="1:25" x14ac:dyDescent="0.35">
      <c r="A10" s="86"/>
      <c r="B10" s="87"/>
      <c r="C10" s="81"/>
      <c r="D10" s="77"/>
      <c r="E10" s="81"/>
      <c r="F10" s="79"/>
      <c r="G10" s="80"/>
      <c r="H10" s="81"/>
      <c r="I10" s="81"/>
      <c r="J10" s="81"/>
      <c r="M10" s="102" t="str">
        <f t="shared" si="0"/>
        <v/>
      </c>
      <c r="N10" s="6" t="str">
        <f>IF($L10="","",IF(L10=1,LOOKUP(2,1/($N$6:$N9&lt;&gt;""),$N$6:$N9)+1,IF($L10=2,LOOKUP(2,1/($N$6:$N9&lt;&gt;""),$N$6:$N9),IF($L10=3,LOOKUP(2,1/($N$6:$N9&lt;&gt;""),$N$6:$N9),FALSE))))</f>
        <v/>
      </c>
      <c r="O10" s="98" t="str">
        <f>IF($L10="","",IF($L10=1,"",IF(AND($L10=2,LOOKUP(2,1/($L$6:$L9&lt;&gt;""),$L$6:$L9)=1),1,IF(AND($L10=2,LOOKUP(2,1/($L$6:$L9&lt;&gt;""),$L$6:$L9)=2),LOOKUP(2,1/($O$6:$O9&lt;&gt;""),$O$6:$O9)+1,IF(AND($L10=2,LOOKUP(2,1/($L$6:$L9&lt;&gt;""),$L$6:$L9)=3),LOOKUP(2,1/($O$6:$O9&lt;&gt;""),$O$6:$O9)+1,IF($L10=3,LOOKUP(2,1/($O$6:$O9&lt;&gt;""),$O$6:$O9),FALSE))))))</f>
        <v/>
      </c>
      <c r="P10" s="98" t="str">
        <f>IF($L10="","",IF($L10=1,"",IF($L10=2,"",IF(AND($L10=3,LOOKUP(2,1/($L$6:$L9&lt;&gt;""),$L$6:$L9)=2),1,IF(AND($L10=3,LOOKUP(2,1/($L$6:$L9&lt;&gt;""),$L$6:$L9)=3),LOOKUP(2,1/($P$6:$P9&lt;&gt;""),$P$6:$P9)+1)))))</f>
        <v/>
      </c>
      <c r="Q10" s="6" t="str">
        <f t="shared" si="1"/>
        <v/>
      </c>
      <c r="S10" s="9" t="s">
        <v>102</v>
      </c>
      <c r="Y10" s="76" t="s">
        <v>116</v>
      </c>
    </row>
    <row r="11" spans="1:25" x14ac:dyDescent="0.35">
      <c r="A11" s="73" t="s">
        <v>5</v>
      </c>
      <c r="B11" s="73" t="s">
        <v>6</v>
      </c>
      <c r="C11" s="73" t="s">
        <v>7</v>
      </c>
      <c r="D11" s="18"/>
      <c r="E11" s="73" t="s">
        <v>135</v>
      </c>
      <c r="F11" s="73" t="s">
        <v>136</v>
      </c>
      <c r="G11" s="73" t="s">
        <v>8</v>
      </c>
      <c r="H11" s="73" t="s">
        <v>9</v>
      </c>
      <c r="I11" s="18"/>
      <c r="J11" s="74" t="s">
        <v>10</v>
      </c>
      <c r="M11" s="102" t="str">
        <f t="shared" si="0"/>
        <v/>
      </c>
      <c r="N11" s="6" t="str">
        <f>IF($L11="","",IF(L11=1,LOOKUP(2,1/($N$6:$N10&lt;&gt;""),$N$6:$N10)+1,IF($L11=2,LOOKUP(2,1/($N$6:$N10&lt;&gt;""),$N$6:$N10),IF($L11=3,LOOKUP(2,1/($N$6:$N10&lt;&gt;""),$N$6:$N10),FALSE))))</f>
        <v/>
      </c>
      <c r="O11" s="98" t="str">
        <f>IF($L11="","",IF($L11=1,"",IF(AND($L11=2,LOOKUP(2,1/($L$6:$L10&lt;&gt;""),$L$6:$L10)=1),1,IF(AND($L11=2,LOOKUP(2,1/($L$6:$L10&lt;&gt;""),$L$6:$L10)=2),LOOKUP(2,1/($O$6:$O10&lt;&gt;""),$O$6:$O10)+1,IF(AND($L11=2,LOOKUP(2,1/($L$6:$L10&lt;&gt;""),$L$6:$L10)=3),LOOKUP(2,1/($O$6:$O10&lt;&gt;""),$O$6:$O10)+1,IF($L11=3,LOOKUP(2,1/($O$6:$O10&lt;&gt;""),$O$6:$O10),FALSE))))))</f>
        <v/>
      </c>
      <c r="P11" s="98" t="str">
        <f>IF($L11="","",IF($L11=1,"",IF($L11=2,"",IF(AND($L11=3,LOOKUP(2,1/($L$6:$L10&lt;&gt;""),$L$6:$L10)=2),1,IF(AND($L11=3,LOOKUP(2,1/($L$6:$L10&lt;&gt;""),$L$6:$L10)=3),LOOKUP(2,1/($P$6:$P10&lt;&gt;""),$P$6:$P10)+1)))))</f>
        <v/>
      </c>
      <c r="Q11" s="6" t="str">
        <f t="shared" si="1"/>
        <v/>
      </c>
      <c r="S11" s="9" t="s">
        <v>103</v>
      </c>
      <c r="Y11" s="8" t="s">
        <v>112</v>
      </c>
    </row>
    <row r="12" spans="1:25" x14ac:dyDescent="0.35">
      <c r="A12" s="197" t="s">
        <v>114</v>
      </c>
      <c r="B12" s="198"/>
      <c r="C12" s="198"/>
      <c r="D12" s="198"/>
      <c r="E12" s="198"/>
      <c r="F12" s="198"/>
      <c r="G12" s="198"/>
      <c r="H12" s="198"/>
      <c r="I12" s="198"/>
      <c r="J12" s="199"/>
      <c r="M12" s="102" t="str">
        <f t="shared" si="0"/>
        <v/>
      </c>
      <c r="N12" s="6" t="str">
        <f>IF($L12="","",IF(L12=1,LOOKUP(2,1/($N$6:$N11&lt;&gt;""),$N$6:$N11)+1,IF($L12=2,LOOKUP(2,1/($N$6:$N11&lt;&gt;""),$N$6:$N11),IF($L12=3,LOOKUP(2,1/($N$6:$N11&lt;&gt;""),$N$6:$N11),FALSE))))</f>
        <v/>
      </c>
      <c r="O12" s="98" t="str">
        <f>IF($L12="","",IF($L12=1,"",IF(AND($L12=2,LOOKUP(2,1/($L$6:$L11&lt;&gt;""),$L$6:$L11)=1),1,IF(AND($L12=2,LOOKUP(2,1/($L$6:$L11&lt;&gt;""),$L$6:$L11)=2),LOOKUP(2,1/($O$6:$O11&lt;&gt;""),$O$6:$O11)+1,IF(AND($L12=2,LOOKUP(2,1/($L$6:$L11&lt;&gt;""),$L$6:$L11)=3),LOOKUP(2,1/($O$6:$O11&lt;&gt;""),$O$6:$O11)+1,IF($L12=3,LOOKUP(2,1/($O$6:$O11&lt;&gt;""),$O$6:$O11),FALSE))))))</f>
        <v/>
      </c>
      <c r="P12" s="98" t="str">
        <f>IF($L12="","",IF($L12=1,"",IF($L12=2,"",IF(AND($L12=3,LOOKUP(2,1/($L$6:$L11&lt;&gt;""),$L$6:$L11)=2),1,IF(AND($L12=3,LOOKUP(2,1/($L$6:$L11&lt;&gt;""),$L$6:$L11)=3),LOOKUP(2,1/($P$6:$P11&lt;&gt;""),$P$6:$P11)+1)))))</f>
        <v/>
      </c>
      <c r="Q12" s="6" t="str">
        <f t="shared" si="1"/>
        <v/>
      </c>
      <c r="S12" s="9"/>
      <c r="Y12" s="76" t="s">
        <v>117</v>
      </c>
    </row>
    <row r="13" spans="1:25" x14ac:dyDescent="0.35">
      <c r="A13" s="188" t="s">
        <v>115</v>
      </c>
      <c r="B13" s="189"/>
      <c r="C13" s="189"/>
      <c r="D13" s="189"/>
      <c r="E13" s="189"/>
      <c r="F13" s="189"/>
      <c r="G13" s="189"/>
      <c r="H13" s="189"/>
      <c r="I13" s="189"/>
      <c r="J13" s="190"/>
      <c r="M13" s="102" t="str">
        <f t="shared" si="0"/>
        <v/>
      </c>
      <c r="N13" s="6" t="str">
        <f>IF($L13="","",IF(L13=1,LOOKUP(2,1/($N$6:$N12&lt;&gt;""),$N$6:$N12)+1,IF($L13=2,LOOKUP(2,1/($N$6:$N12&lt;&gt;""),$N$6:$N12),IF($L13=3,LOOKUP(2,1/($N$6:$N12&lt;&gt;""),$N$6:$N12),FALSE))))</f>
        <v/>
      </c>
      <c r="O13" s="98" t="str">
        <f>IF($L13="","",IF($L13=1,"",IF(AND($L13=2,LOOKUP(2,1/($L$6:$L12&lt;&gt;""),$L$6:$L12)=1),1,IF(AND($L13=2,LOOKUP(2,1/($L$6:$L12&lt;&gt;""),$L$6:$L12)=2),LOOKUP(2,1/($O$6:$O12&lt;&gt;""),$O$6:$O12)+1,IF(AND($L13=2,LOOKUP(2,1/($L$6:$L12&lt;&gt;""),$L$6:$L12)=3),LOOKUP(2,1/($O$6:$O12&lt;&gt;""),$O$6:$O12)+1,IF($L13=3,LOOKUP(2,1/($O$6:$O12&lt;&gt;""),$O$6:$O12),FALSE))))))</f>
        <v/>
      </c>
      <c r="P13" s="98" t="str">
        <f>IF($L13="","",IF($L13=1,"",IF($L13=2,"",IF(AND($L13=3,LOOKUP(2,1/($L$6:$L12&lt;&gt;""),$L$6:$L12)=2),1,IF(AND($L13=3,LOOKUP(2,1/($L$6:$L12&lt;&gt;""),$L$6:$L12)=3),LOOKUP(2,1/($P$6:$P12&lt;&gt;""),$P$6:$P12)+1)))))</f>
        <v/>
      </c>
      <c r="Q13" s="6" t="str">
        <f t="shared" si="1"/>
        <v/>
      </c>
      <c r="S13" s="9" t="s">
        <v>64</v>
      </c>
      <c r="Y13" s="62"/>
    </row>
    <row r="14" spans="1:25" ht="28.9" customHeight="1" x14ac:dyDescent="0.35">
      <c r="A14" s="188" t="s">
        <v>113</v>
      </c>
      <c r="B14" s="189"/>
      <c r="C14" s="189"/>
      <c r="D14" s="189"/>
      <c r="E14" s="189"/>
      <c r="F14" s="189"/>
      <c r="G14" s="189"/>
      <c r="H14" s="189"/>
      <c r="I14" s="189"/>
      <c r="J14" s="190"/>
      <c r="M14" s="102" t="str">
        <f t="shared" si="0"/>
        <v/>
      </c>
      <c r="N14" s="6" t="str">
        <f>IF($L14="","",IF(L14=1,LOOKUP(2,1/($N$6:$N13&lt;&gt;""),$N$6:$N13)+1,IF($L14=2,LOOKUP(2,1/($N$6:$N13&lt;&gt;""),$N$6:$N13),IF($L14=3,LOOKUP(2,1/($N$6:$N13&lt;&gt;""),$N$6:$N13),FALSE))))</f>
        <v/>
      </c>
      <c r="O14" s="98" t="str">
        <f>IF($L14="","",IF($L14=1,"",IF(AND($L14=2,LOOKUP(2,1/($L$6:$L13&lt;&gt;""),$L$6:$L13)=1),1,IF(AND($L14=2,LOOKUP(2,1/($L$6:$L13&lt;&gt;""),$L$6:$L13)=2),LOOKUP(2,1/($O$6:$O13&lt;&gt;""),$O$6:$O13)+1,IF(AND($L14=2,LOOKUP(2,1/($L$6:$L13&lt;&gt;""),$L$6:$L13)=3),LOOKUP(2,1/($O$6:$O13&lt;&gt;""),$O$6:$O13)+1,IF($L14=3,LOOKUP(2,1/($O$6:$O13&lt;&gt;""),$O$6:$O13),FALSE))))))</f>
        <v/>
      </c>
      <c r="P14" s="98" t="str">
        <f>IF($L14="","",IF($L14=1,"",IF($L14=2,"",IF(AND($L14=3,LOOKUP(2,1/($L$6:$L13&lt;&gt;""),$L$6:$L13)=2),1,IF(AND($L14=3,LOOKUP(2,1/($L$6:$L13&lt;&gt;""),$L$6:$L13)=3),LOOKUP(2,1/($P$6:$P13&lt;&gt;""),$P$6:$P13)+1)))))</f>
        <v/>
      </c>
      <c r="Q14" s="6" t="str">
        <f t="shared" si="1"/>
        <v/>
      </c>
      <c r="S14" s="9" t="s">
        <v>64</v>
      </c>
      <c r="Y14" s="62"/>
    </row>
    <row r="15" spans="1:25" x14ac:dyDescent="0.35">
      <c r="A15" s="136" t="str">
        <f t="shared" ref="A15:A30" si="2">IF($Q15="","",$Q15)</f>
        <v/>
      </c>
      <c r="B15" s="137"/>
      <c r="C15" s="138"/>
      <c r="D15" s="19"/>
      <c r="E15" s="139"/>
      <c r="F15" s="139"/>
      <c r="G15" s="140"/>
      <c r="H15" s="139"/>
      <c r="I15" s="19"/>
      <c r="J15" s="141"/>
      <c r="M15" s="102" t="str">
        <f t="shared" si="0"/>
        <v/>
      </c>
      <c r="N15" s="6" t="str">
        <f>IF($L15="","",IF(L15=1,LOOKUP(2,1/($N$6:$N14&lt;&gt;""),$N$6:$N14)+1,IF($L15=2,LOOKUP(2,1/($N$6:$N14&lt;&gt;""),$N$6:$N14),IF($L15=3,LOOKUP(2,1/($N$6:$N14&lt;&gt;""),$N$6:$N14),FALSE))))</f>
        <v/>
      </c>
      <c r="O15" s="98" t="str">
        <f>IF($L15="","",IF($L15=1,"",IF(AND($L15=2,LOOKUP(2,1/($L$6:$L14&lt;&gt;""),$L$6:$L14)=1),1,IF(AND($L15=2,LOOKUP(2,1/($L$6:$L14&lt;&gt;""),$L$6:$L14)=2),LOOKUP(2,1/($O$6:$O14&lt;&gt;""),$O$6:$O14)+1,IF(AND($L15=2,LOOKUP(2,1/($L$6:$L14&lt;&gt;""),$L$6:$L14)=3),LOOKUP(2,1/($O$6:$O14&lt;&gt;""),$O$6:$O14)+1,IF($L15=3,LOOKUP(2,1/($O$6:$O14&lt;&gt;""),$O$6:$O14),FALSE))))))</f>
        <v/>
      </c>
      <c r="P15" s="98" t="str">
        <f>IF($L15="","",IF($L15=1,"",IF($L15=2,"",IF(AND($L15=3,LOOKUP(2,1/($L$6:$L14&lt;&gt;""),$L$6:$L14)=2),1,IF(AND($L15=3,LOOKUP(2,1/($L$6:$L14&lt;&gt;""),$L$6:$L14)=3),LOOKUP(2,1/($P$6:$P14&lt;&gt;""),$P$6:$P14)+1)))))</f>
        <v/>
      </c>
      <c r="Q15" s="6" t="str">
        <f t="shared" si="1"/>
        <v/>
      </c>
      <c r="S15" s="9"/>
      <c r="Y15" s="62"/>
    </row>
    <row r="16" spans="1:25" x14ac:dyDescent="0.35">
      <c r="A16" s="99" t="str">
        <f t="shared" si="2"/>
        <v>3.1.</v>
      </c>
      <c r="B16" s="38" t="s">
        <v>46</v>
      </c>
      <c r="C16" s="37"/>
      <c r="D16" s="12"/>
      <c r="E16" s="37"/>
      <c r="F16" s="37"/>
      <c r="G16" s="37"/>
      <c r="H16" s="37"/>
      <c r="I16" s="12"/>
      <c r="J16" s="44">
        <f>SUM(H17:H21)</f>
        <v>0</v>
      </c>
      <c r="L16" s="100">
        <v>1</v>
      </c>
      <c r="M16" s="102">
        <f t="shared" si="0"/>
        <v>3</v>
      </c>
      <c r="N16" s="6">
        <f>IF($L16="","",IF(L16=1,LOOKUP(2,1/($N$6:$N15&lt;&gt;""),$N$6:$N15)+1,IF($L16=2,LOOKUP(2,1/($N$6:$N15&lt;&gt;""),$N$6:$N15),IF($L16=3,LOOKUP(2,1/($N$6:$N15&lt;&gt;""),$N$6:$N15),FALSE))))</f>
        <v>1</v>
      </c>
      <c r="O16" s="98" t="str">
        <f>IF($L16="","",IF($L16=1,"",IF(AND($L16=2,LOOKUP(2,1/($L$6:$L15&lt;&gt;""),$L$6:$L15)=1),1,IF(AND($L16=2,LOOKUP(2,1/($L$6:$L15&lt;&gt;""),$L$6:$L15)=2),LOOKUP(2,1/($O$6:$O15&lt;&gt;""),$O$6:$O15)+1,IF(AND($L16=2,LOOKUP(2,1/($L$6:$L15&lt;&gt;""),$L$6:$L15)=3),LOOKUP(2,1/($O$6:$O15&lt;&gt;""),$O$6:$O15)+1,IF($L16=3,LOOKUP(2,1/($O$6:$O15&lt;&gt;""),$O$6:$O15),FALSE))))))</f>
        <v/>
      </c>
      <c r="P16" s="98" t="str">
        <f>IF($L16="","",IF($L16=1,"",IF($L16=2,"",IF(AND($L16=3,LOOKUP(2,1/($L$6:$L15&lt;&gt;""),$L$6:$L15)=2),1,IF(AND($L16=3,LOOKUP(2,1/($L$6:$L15&lt;&gt;""),$L$6:$L15)=3),LOOKUP(2,1/($P$6:$P15&lt;&gt;""),$P$6:$P15)+1)))))</f>
        <v/>
      </c>
      <c r="Q16" s="6" t="str">
        <f t="shared" si="1"/>
        <v>3.1.</v>
      </c>
      <c r="S16" s="9" t="s">
        <v>27</v>
      </c>
    </row>
    <row r="17" spans="1:19" x14ac:dyDescent="0.35">
      <c r="A17" s="71" t="str">
        <f t="shared" si="2"/>
        <v/>
      </c>
      <c r="B17" s="72" t="s">
        <v>13</v>
      </c>
      <c r="C17" s="104" t="s">
        <v>48</v>
      </c>
      <c r="D17" s="42"/>
      <c r="E17" s="48">
        <v>1</v>
      </c>
      <c r="F17" s="48"/>
      <c r="G17" s="49"/>
      <c r="H17" s="49"/>
      <c r="I17" s="42"/>
      <c r="J17" s="67"/>
      <c r="M17" s="102" t="str">
        <f t="shared" si="0"/>
        <v/>
      </c>
      <c r="N17" s="6" t="str">
        <f>IF($L17="","",IF(L17=1,LOOKUP(2,1/($N$6:$N16&lt;&gt;""),$N$6:$N16)+1,IF($L17=2,LOOKUP(2,1/($N$6:$N16&lt;&gt;""),$N$6:$N16),IF($L17=3,LOOKUP(2,1/($N$6:$N16&lt;&gt;""),$N$6:$N16),FALSE))))</f>
        <v/>
      </c>
      <c r="O17" s="98" t="str">
        <f>IF($L17="","",IF($L17=1,"",IF(AND($L17=2,LOOKUP(2,1/($L$6:$L16&lt;&gt;""),$L$6:$L16)=1),1,IF(AND($L17=2,LOOKUP(2,1/($L$6:$L16&lt;&gt;""),$L$6:$L16)=2),LOOKUP(2,1/($O$6:$O16&lt;&gt;""),$O$6:$O16)+1,IF(AND($L17=2,LOOKUP(2,1/($L$6:$L16&lt;&gt;""),$L$6:$L16)=3),LOOKUP(2,1/($O$6:$O16&lt;&gt;""),$O$6:$O16)+1,IF($L17=3,LOOKUP(2,1/($O$6:$O16&lt;&gt;""),$O$6:$O16),FALSE))))))</f>
        <v/>
      </c>
      <c r="P17" s="98" t="str">
        <f>IF($L17="","",IF($L17=1,"",IF($L17=2,"",IF(AND($L17=3,LOOKUP(2,1/($L$6:$L16&lt;&gt;""),$L$6:$L16)=2),1,IF(AND($L17=3,LOOKUP(2,1/($L$6:$L16&lt;&gt;""),$L$6:$L16)=3),LOOKUP(2,1/($P$6:$P16&lt;&gt;""),$P$6:$P16)+1)))))</f>
        <v/>
      </c>
      <c r="Q17" s="6" t="str">
        <f t="shared" si="1"/>
        <v/>
      </c>
      <c r="S17" s="9" t="s">
        <v>57</v>
      </c>
    </row>
    <row r="18" spans="1:19" x14ac:dyDescent="0.35">
      <c r="A18" s="71" t="str">
        <f t="shared" si="2"/>
        <v/>
      </c>
      <c r="B18" s="72" t="s">
        <v>12</v>
      </c>
      <c r="C18" s="104" t="s">
        <v>48</v>
      </c>
      <c r="D18" s="42"/>
      <c r="E18" s="48">
        <v>1</v>
      </c>
      <c r="F18" s="48"/>
      <c r="G18" s="49"/>
      <c r="H18" s="49"/>
      <c r="I18" s="42"/>
      <c r="J18" s="67"/>
      <c r="M18" s="102" t="str">
        <f t="shared" si="0"/>
        <v/>
      </c>
      <c r="N18" s="6" t="str">
        <f>IF($L18="","",IF(L18=1,LOOKUP(2,1/($N$6:$N17&lt;&gt;""),$N$6:$N17)+1,IF($L18=2,LOOKUP(2,1/($N$6:$N17&lt;&gt;""),$N$6:$N17),IF($L18=3,LOOKUP(2,1/($N$6:$N17&lt;&gt;""),$N$6:$N17),FALSE))))</f>
        <v/>
      </c>
      <c r="O18" s="98" t="str">
        <f>IF($L18="","",IF($L18=1,"",IF(AND($L18=2,LOOKUP(2,1/($L$6:$L17&lt;&gt;""),$L$6:$L17)=1),1,IF(AND($L18=2,LOOKUP(2,1/($L$6:$L17&lt;&gt;""),$L$6:$L17)=2),LOOKUP(2,1/($O$6:$O17&lt;&gt;""),$O$6:$O17)+1,IF(AND($L18=2,LOOKUP(2,1/($L$6:$L17&lt;&gt;""),$L$6:$L17)=3),LOOKUP(2,1/($O$6:$O17&lt;&gt;""),$O$6:$O17)+1,IF($L18=3,LOOKUP(2,1/($O$6:$O17&lt;&gt;""),$O$6:$O17),FALSE))))))</f>
        <v/>
      </c>
      <c r="P18" s="98" t="str">
        <f>IF($L18="","",IF($L18=1,"",IF($L18=2,"",IF(AND($L18=3,LOOKUP(2,1/($L$6:$L17&lt;&gt;""),$L$6:$L17)=2),1,IF(AND($L18=3,LOOKUP(2,1/($L$6:$L17&lt;&gt;""),$L$6:$L17)=3),LOOKUP(2,1/($P$6:$P17&lt;&gt;""),$P$6:$P17)+1)))))</f>
        <v/>
      </c>
      <c r="Q18" s="6" t="str">
        <f t="shared" si="1"/>
        <v/>
      </c>
    </row>
    <row r="19" spans="1:19" x14ac:dyDescent="0.35">
      <c r="A19" s="71" t="str">
        <f t="shared" si="2"/>
        <v/>
      </c>
      <c r="B19" s="72" t="s">
        <v>14</v>
      </c>
      <c r="C19" s="104" t="s">
        <v>48</v>
      </c>
      <c r="D19" s="42"/>
      <c r="E19" s="48">
        <v>1</v>
      </c>
      <c r="F19" s="48"/>
      <c r="G19" s="49"/>
      <c r="H19" s="49"/>
      <c r="I19" s="42"/>
      <c r="J19" s="67"/>
      <c r="M19" s="102" t="str">
        <f t="shared" si="0"/>
        <v/>
      </c>
      <c r="N19" s="6" t="str">
        <f>IF($L19="","",IF(L19=1,LOOKUP(2,1/($N$6:$N18&lt;&gt;""),$N$6:$N18)+1,IF($L19=2,LOOKUP(2,1/($N$6:$N18&lt;&gt;""),$N$6:$N18),IF($L19=3,LOOKUP(2,1/($N$6:$N18&lt;&gt;""),$N$6:$N18),FALSE))))</f>
        <v/>
      </c>
      <c r="O19" s="98" t="str">
        <f>IF($L19="","",IF($L19=1,"",IF(AND($L19=2,LOOKUP(2,1/($L$6:$L18&lt;&gt;""),$L$6:$L18)=1),1,IF(AND($L19=2,LOOKUP(2,1/($L$6:$L18&lt;&gt;""),$L$6:$L18)=2),LOOKUP(2,1/($O$6:$O18&lt;&gt;""),$O$6:$O18)+1,IF(AND($L19=2,LOOKUP(2,1/($L$6:$L18&lt;&gt;""),$L$6:$L18)=3),LOOKUP(2,1/($O$6:$O18&lt;&gt;""),$O$6:$O18)+1,IF($L19=3,LOOKUP(2,1/($O$6:$O18&lt;&gt;""),$O$6:$O18),FALSE))))))</f>
        <v/>
      </c>
      <c r="P19" s="98" t="str">
        <f>IF($L19="","",IF($L19=1,"",IF($L19=2,"",IF(AND($L19=3,LOOKUP(2,1/($L$6:$L18&lt;&gt;""),$L$6:$L18)=2),1,IF(AND($L19=3,LOOKUP(2,1/($L$6:$L18&lt;&gt;""),$L$6:$L18)=3),LOOKUP(2,1/($P$6:$P18&lt;&gt;""),$P$6:$P18)+1)))))</f>
        <v/>
      </c>
      <c r="Q19" s="6" t="str">
        <f t="shared" si="1"/>
        <v/>
      </c>
    </row>
    <row r="20" spans="1:19" x14ac:dyDescent="0.35">
      <c r="A20" s="71" t="str">
        <f t="shared" si="2"/>
        <v/>
      </c>
      <c r="B20" s="72" t="s">
        <v>15</v>
      </c>
      <c r="C20" s="104" t="s">
        <v>48</v>
      </c>
      <c r="D20" s="42"/>
      <c r="E20" s="48">
        <v>1</v>
      </c>
      <c r="F20" s="48"/>
      <c r="G20" s="49"/>
      <c r="H20" s="49"/>
      <c r="I20" s="42"/>
      <c r="J20" s="68"/>
      <c r="M20" s="102" t="str">
        <f t="shared" si="0"/>
        <v/>
      </c>
      <c r="N20" s="6" t="str">
        <f>IF($L20="","",IF(L20=1,LOOKUP(2,1/($N$6:$N19&lt;&gt;""),$N$6:$N19)+1,IF($L20=2,LOOKUP(2,1/($N$6:$N19&lt;&gt;""),$N$6:$N19),IF($L20=3,LOOKUP(2,1/($N$6:$N19&lt;&gt;""),$N$6:$N19),FALSE))))</f>
        <v/>
      </c>
      <c r="O20" s="98" t="str">
        <f>IF($L20="","",IF($L20=1,"",IF(AND($L20=2,LOOKUP(2,1/($L$6:$L19&lt;&gt;""),$L$6:$L19)=1),1,IF(AND($L20=2,LOOKUP(2,1/($L$6:$L19&lt;&gt;""),$L$6:$L19)=2),LOOKUP(2,1/($O$6:$O19&lt;&gt;""),$O$6:$O19)+1,IF(AND($L20=2,LOOKUP(2,1/($L$6:$L19&lt;&gt;""),$L$6:$L19)=3),LOOKUP(2,1/($O$6:$O19&lt;&gt;""),$O$6:$O19)+1,IF($L20=3,LOOKUP(2,1/($O$6:$O19&lt;&gt;""),$O$6:$O19),FALSE))))))</f>
        <v/>
      </c>
      <c r="P20" s="98" t="str">
        <f>IF($L20="","",IF($L20=1,"",IF($L20=2,"",IF(AND($L20=3,LOOKUP(2,1/($L$6:$L19&lt;&gt;""),$L$6:$L19)=2),1,IF(AND($L20=3,LOOKUP(2,1/($L$6:$L19&lt;&gt;""),$L$6:$L19)=3),LOOKUP(2,1/($P$6:$P19&lt;&gt;""),$P$6:$P19)+1)))))</f>
        <v/>
      </c>
      <c r="Q20" s="6" t="str">
        <f t="shared" si="1"/>
        <v/>
      </c>
    </row>
    <row r="21" spans="1:19" x14ac:dyDescent="0.35">
      <c r="A21" s="39" t="str">
        <f t="shared" si="2"/>
        <v/>
      </c>
      <c r="B21" s="40"/>
      <c r="C21" s="105"/>
      <c r="D21" s="12"/>
      <c r="E21" s="107"/>
      <c r="F21" s="45"/>
      <c r="G21" s="46"/>
      <c r="H21" s="46"/>
      <c r="I21" s="12"/>
      <c r="J21" s="47"/>
      <c r="M21" s="102" t="str">
        <f t="shared" si="0"/>
        <v/>
      </c>
      <c r="N21" s="6" t="str">
        <f>IF($L21="","",IF(L21=1,LOOKUP(2,1/($N$6:$N20&lt;&gt;""),$N$6:$N20)+1,IF($L21=2,LOOKUP(2,1/($N$6:$N20&lt;&gt;""),$N$6:$N20),IF($L21=3,LOOKUP(2,1/($N$6:$N20&lt;&gt;""),$N$6:$N20),FALSE))))</f>
        <v/>
      </c>
      <c r="O21" s="98" t="str">
        <f>IF($L21="","",IF($L21=1,"",IF(AND($L21=2,LOOKUP(2,1/($L$6:$L20&lt;&gt;""),$L$6:$L20)=1),1,IF(AND($L21=2,LOOKUP(2,1/($L$6:$L20&lt;&gt;""),$L$6:$L20)=2),LOOKUP(2,1/($O$6:$O20&lt;&gt;""),$O$6:$O20)+1,IF(AND($L21=2,LOOKUP(2,1/($L$6:$L20&lt;&gt;""),$L$6:$L20)=3),LOOKUP(2,1/($O$6:$O20&lt;&gt;""),$O$6:$O20)+1,IF($L21=3,LOOKUP(2,1/($O$6:$O20&lt;&gt;""),$O$6:$O20),FALSE))))))</f>
        <v/>
      </c>
      <c r="P21" s="98" t="str">
        <f>IF($L21="","",IF($L21=1,"",IF($L21=2,"",IF(AND($L21=3,LOOKUP(2,1/($L$6:$L20&lt;&gt;""),$L$6:$L20)=2),1,IF(AND($L21=3,LOOKUP(2,1/($L$6:$L20&lt;&gt;""),$L$6:$L20)=3),LOOKUP(2,1/($P$6:$P20&lt;&gt;""),$P$6:$P20)+1)))))</f>
        <v/>
      </c>
      <c r="Q21" s="6" t="str">
        <f t="shared" si="1"/>
        <v/>
      </c>
    </row>
    <row r="22" spans="1:19" x14ac:dyDescent="0.35">
      <c r="A22" s="99" t="str">
        <f t="shared" si="2"/>
        <v>3.2.</v>
      </c>
      <c r="B22" s="38" t="s">
        <v>26</v>
      </c>
      <c r="C22" s="37"/>
      <c r="D22" s="12"/>
      <c r="E22" s="37"/>
      <c r="F22" s="37"/>
      <c r="G22" s="37"/>
      <c r="H22" s="37"/>
      <c r="I22" s="12"/>
      <c r="J22" s="44">
        <f>SUM(H23:H60)</f>
        <v>0</v>
      </c>
      <c r="L22" s="100">
        <v>1</v>
      </c>
      <c r="M22" s="102">
        <f t="shared" si="0"/>
        <v>3</v>
      </c>
      <c r="N22" s="6">
        <f>IF($L22="","",IF(L22=1,LOOKUP(2,1/($N$6:$N21&lt;&gt;""),$N$6:$N21)+1,IF($L22=2,LOOKUP(2,1/($N$6:$N21&lt;&gt;""),$N$6:$N21),IF($L22=3,LOOKUP(2,1/($N$6:$N21&lt;&gt;""),$N$6:$N21),FALSE))))</f>
        <v>2</v>
      </c>
      <c r="O22" s="98" t="str">
        <f>IF($L22="","",IF($L22=1,"",IF(AND($L22=2,LOOKUP(2,1/($L$6:$L21&lt;&gt;""),$L$6:$L21)=1),1,IF(AND($L22=2,LOOKUP(2,1/($L$6:$L21&lt;&gt;""),$L$6:$L21)=2),LOOKUP(2,1/($O$6:$O21&lt;&gt;""),$O$6:$O21)+1,IF(AND($L22=2,LOOKUP(2,1/($L$6:$L21&lt;&gt;""),$L$6:$L21)=3),LOOKUP(2,1/($O$6:$O21&lt;&gt;""),$O$6:$O21)+1,IF($L22=3,LOOKUP(2,1/($O$6:$O21&lt;&gt;""),$O$6:$O21),FALSE))))))</f>
        <v/>
      </c>
      <c r="P22" s="98" t="str">
        <f>IF($L22="","",IF($L22=1,"",IF($L22=2,"",IF(AND($L22=3,LOOKUP(2,1/($L$6:$L21&lt;&gt;""),$L$6:$L21)=2),1,IF(AND($L22=3,LOOKUP(2,1/($L$6:$L21&lt;&gt;""),$L$6:$L21)=3),LOOKUP(2,1/($P$6:$P21&lt;&gt;""),$P$6:$P21)+1)))))</f>
        <v/>
      </c>
      <c r="Q22" s="6" t="str">
        <f t="shared" si="1"/>
        <v>3.2.</v>
      </c>
      <c r="S22" s="9" t="s">
        <v>27</v>
      </c>
    </row>
    <row r="23" spans="1:19" x14ac:dyDescent="0.35">
      <c r="A23" s="50" t="str">
        <f t="shared" si="2"/>
        <v>3.2.1.</v>
      </c>
      <c r="B23" s="53" t="s">
        <v>16</v>
      </c>
      <c r="C23" s="106"/>
      <c r="D23" s="42"/>
      <c r="E23" s="48"/>
      <c r="F23" s="48"/>
      <c r="G23" s="49"/>
      <c r="H23" s="49">
        <f t="shared" ref="H23:H57" si="3">F23*G23</f>
        <v>0</v>
      </c>
      <c r="I23" s="42"/>
      <c r="J23" s="67"/>
      <c r="L23" s="100">
        <v>2</v>
      </c>
      <c r="M23" s="102">
        <f t="shared" si="0"/>
        <v>3</v>
      </c>
      <c r="N23" s="6">
        <f>IF($L23="","",IF(L23=1,LOOKUP(2,1/($N$6:$N22&lt;&gt;""),$N$6:$N22)+1,IF($L23=2,LOOKUP(2,1/($N$6:$N22&lt;&gt;""),$N$6:$N22),IF($L23=3,LOOKUP(2,1/($N$6:$N22&lt;&gt;""),$N$6:$N22),FALSE))))</f>
        <v>2</v>
      </c>
      <c r="O23" s="98">
        <f>IF($L23="","",IF($L23=1,"",IF(AND($L23=2,LOOKUP(2,1/($L$6:$L22&lt;&gt;""),$L$6:$L22)=1),1,IF(AND($L23=2,LOOKUP(2,1/($L$6:$L22&lt;&gt;""),$L$6:$L22)=2),LOOKUP(2,1/($O$6:$O22&lt;&gt;""),$O$6:$O22)+1,IF(AND($L23=2,LOOKUP(2,1/($L$6:$L22&lt;&gt;""),$L$6:$L22)=3),LOOKUP(2,1/($O$6:$O22&lt;&gt;""),$O$6:$O22)+1,IF($L23=3,LOOKUP(2,1/($O$6:$O22&lt;&gt;""),$O$6:$O22),FALSE))))))</f>
        <v>1</v>
      </c>
      <c r="P23" s="98" t="str">
        <f>IF($L23="","",IF($L23=1,"",IF($L23=2,"",IF(AND($L23=3,LOOKUP(2,1/($L$6:$L22&lt;&gt;""),$L$6:$L22)=2),1,IF(AND($L23=3,LOOKUP(2,1/($L$6:$L22&lt;&gt;""),$L$6:$L22)=3),LOOKUP(2,1/($P$6:$P22&lt;&gt;""),$P$6:$P22)+1)))))</f>
        <v/>
      </c>
      <c r="Q23" s="6" t="str">
        <f t="shared" si="1"/>
        <v>3.2.1.</v>
      </c>
      <c r="S23" s="9" t="s">
        <v>28</v>
      </c>
    </row>
    <row r="24" spans="1:19" x14ac:dyDescent="0.35">
      <c r="A24" s="54" t="str">
        <f t="shared" si="2"/>
        <v>3.2.1.1.</v>
      </c>
      <c r="B24" s="55" t="s">
        <v>44</v>
      </c>
      <c r="C24" s="106"/>
      <c r="D24" s="42"/>
      <c r="E24" s="48"/>
      <c r="F24" s="48"/>
      <c r="G24" s="49"/>
      <c r="H24" s="49">
        <f t="shared" ref="H24" si="4">F24*G24</f>
        <v>0</v>
      </c>
      <c r="I24" s="42"/>
      <c r="J24" s="67"/>
      <c r="L24" s="100">
        <v>3</v>
      </c>
      <c r="M24" s="102">
        <f t="shared" si="0"/>
        <v>3</v>
      </c>
      <c r="N24" s="6">
        <f>IF($L24="","",IF(L24=1,LOOKUP(2,1/($N$6:$N23&lt;&gt;""),$N$6:$N23)+1,IF($L24=2,LOOKUP(2,1/($N$6:$N23&lt;&gt;""),$N$6:$N23),IF($L24=3,LOOKUP(2,1/($N$6:$N23&lt;&gt;""),$N$6:$N23),FALSE))))</f>
        <v>2</v>
      </c>
      <c r="O24" s="98">
        <f>IF($L24="","",IF($L24=1,"",IF(AND($L24=2,LOOKUP(2,1/($L$6:$L23&lt;&gt;""),$L$6:$L23)=1),1,IF(AND($L24=2,LOOKUP(2,1/($L$6:$L23&lt;&gt;""),$L$6:$L23)=2),LOOKUP(2,1/($O$6:$O23&lt;&gt;""),$O$6:$O23)+1,IF(AND($L24=2,LOOKUP(2,1/($L$6:$L23&lt;&gt;""),$L$6:$L23)=3),LOOKUP(2,1/($O$6:$O23&lt;&gt;""),$O$6:$O23)+1,IF($L24=3,LOOKUP(2,1/($O$6:$O23&lt;&gt;""),$O$6:$O23),FALSE))))))</f>
        <v>1</v>
      </c>
      <c r="P24" s="98">
        <f>IF($L24="","",IF($L24=1,"",IF($L24=2,"",IF(AND($L24=3,LOOKUP(2,1/($L$6:$L23&lt;&gt;""),$L$6:$L23)=2),1,IF(AND($L24=3,LOOKUP(2,1/($L$6:$L23&lt;&gt;""),$L$6:$L23)=3),LOOKUP(2,1/($P$6:$P23&lt;&gt;""),$P$6:$P23)+1)))))</f>
        <v>1</v>
      </c>
      <c r="Q24" s="6" t="str">
        <f t="shared" si="1"/>
        <v>3.2.1.1.</v>
      </c>
      <c r="S24" s="11"/>
    </row>
    <row r="25" spans="1:19" x14ac:dyDescent="0.35">
      <c r="A25" s="50" t="str">
        <f t="shared" si="2"/>
        <v/>
      </c>
      <c r="B25" s="56" t="s">
        <v>51</v>
      </c>
      <c r="C25" s="106" t="s">
        <v>48</v>
      </c>
      <c r="D25" s="42"/>
      <c r="E25" s="48">
        <v>1</v>
      </c>
      <c r="F25" s="48"/>
      <c r="G25" s="49"/>
      <c r="H25" s="49"/>
      <c r="I25" s="42"/>
      <c r="J25" s="67"/>
      <c r="M25" s="102" t="str">
        <f t="shared" si="0"/>
        <v/>
      </c>
      <c r="N25" s="6" t="str">
        <f>IF($L25="","",IF(L25=1,LOOKUP(2,1/($N$6:$N24&lt;&gt;""),$N$6:$N24)+1,IF($L25=2,LOOKUP(2,1/($N$6:$N24&lt;&gt;""),$N$6:$N24),IF($L25=3,LOOKUP(2,1/($N$6:$N24&lt;&gt;""),$N$6:$N24),FALSE))))</f>
        <v/>
      </c>
      <c r="O25" s="98" t="str">
        <f>IF($L25="","",IF($L25=1,"",IF(AND($L25=2,LOOKUP(2,1/($L$6:$L24&lt;&gt;""),$L$6:$L24)=1),1,IF(AND($L25=2,LOOKUP(2,1/($L$6:$L24&lt;&gt;""),$L$6:$L24)=2),LOOKUP(2,1/($O$6:$O24&lt;&gt;""),$O$6:$O24)+1,IF(AND($L25=2,LOOKUP(2,1/($L$6:$L24&lt;&gt;""),$L$6:$L24)=3),LOOKUP(2,1/($O$6:$O24&lt;&gt;""),$O$6:$O24)+1,IF($L25=3,LOOKUP(2,1/($O$6:$O24&lt;&gt;""),$O$6:$O24),FALSE))))))</f>
        <v/>
      </c>
      <c r="P25" s="98" t="str">
        <f>IF($L25="","",IF($L25=1,"",IF($L25=2,"",IF(AND($L25=3,LOOKUP(2,1/($L$6:$L24&lt;&gt;""),$L$6:$L24)=2),1,IF(AND($L25=3,LOOKUP(2,1/($L$6:$L24&lt;&gt;""),$L$6:$L24)=3),LOOKUP(2,1/($P$6:$P24&lt;&gt;""),$P$6:$P24)+1)))))</f>
        <v/>
      </c>
      <c r="Q25" s="6" t="str">
        <f t="shared" si="1"/>
        <v/>
      </c>
      <c r="S25" s="10"/>
    </row>
    <row r="26" spans="1:19" x14ac:dyDescent="0.35">
      <c r="A26" s="50" t="str">
        <f t="shared" si="2"/>
        <v/>
      </c>
      <c r="B26" s="56" t="s">
        <v>52</v>
      </c>
      <c r="C26" s="106" t="s">
        <v>49</v>
      </c>
      <c r="D26" s="42"/>
      <c r="E26" s="48">
        <v>8</v>
      </c>
      <c r="F26" s="48"/>
      <c r="G26" s="49"/>
      <c r="H26" s="49"/>
      <c r="I26" s="42"/>
      <c r="J26" s="67"/>
      <c r="M26" s="102" t="str">
        <f t="shared" si="0"/>
        <v/>
      </c>
      <c r="N26" s="6" t="str">
        <f>IF($L26="","",IF(L26=1,LOOKUP(2,1/($N$6:$N25&lt;&gt;""),$N$6:$N25)+1,IF($L26=2,LOOKUP(2,1/($N$6:$N25&lt;&gt;""),$N$6:$N25),IF($L26=3,LOOKUP(2,1/($N$6:$N25&lt;&gt;""),$N$6:$N25),FALSE))))</f>
        <v/>
      </c>
      <c r="O26" s="98" t="str">
        <f>IF($L26="","",IF($L26=1,"",IF(AND($L26=2,LOOKUP(2,1/($L$6:$L25&lt;&gt;""),$L$6:$L25)=1),1,IF(AND($L26=2,LOOKUP(2,1/($L$6:$L25&lt;&gt;""),$L$6:$L25)=2),LOOKUP(2,1/($O$6:$O25&lt;&gt;""),$O$6:$O25)+1,IF(AND($L26=2,LOOKUP(2,1/($L$6:$L25&lt;&gt;""),$L$6:$L25)=3),LOOKUP(2,1/($O$6:$O25&lt;&gt;""),$O$6:$O25)+1,IF($L26=3,LOOKUP(2,1/($O$6:$O25&lt;&gt;""),$O$6:$O25),FALSE))))))</f>
        <v/>
      </c>
      <c r="P26" s="98" t="str">
        <f>IF($L26="","",IF($L26=1,"",IF($L26=2,"",IF(AND($L26=3,LOOKUP(2,1/($L$6:$L25&lt;&gt;""),$L$6:$L25)=2),1,IF(AND($L26=3,LOOKUP(2,1/($L$6:$L25&lt;&gt;""),$L$6:$L25)=3),LOOKUP(2,1/($P$6:$P25&lt;&gt;""),$P$6:$P25)+1)))))</f>
        <v/>
      </c>
      <c r="Q26" s="6" t="str">
        <f t="shared" si="1"/>
        <v/>
      </c>
      <c r="S26" s="10"/>
    </row>
    <row r="27" spans="1:19" x14ac:dyDescent="0.35">
      <c r="A27" s="50" t="str">
        <f t="shared" si="2"/>
        <v/>
      </c>
      <c r="B27" s="56" t="s">
        <v>55</v>
      </c>
      <c r="C27" s="106" t="s">
        <v>48</v>
      </c>
      <c r="D27" s="42"/>
      <c r="E27" s="48">
        <v>1</v>
      </c>
      <c r="F27" s="48"/>
      <c r="G27" s="49"/>
      <c r="H27" s="49"/>
      <c r="I27" s="42"/>
      <c r="J27" s="67"/>
      <c r="M27" s="102" t="str">
        <f t="shared" si="0"/>
        <v/>
      </c>
      <c r="N27" s="6" t="str">
        <f>IF($L27="","",IF(L27=1,LOOKUP(2,1/($N$6:$N26&lt;&gt;""),$N$6:$N26)+1,IF($L27=2,LOOKUP(2,1/($N$6:$N26&lt;&gt;""),$N$6:$N26),IF($L27=3,LOOKUP(2,1/($N$6:$N26&lt;&gt;""),$N$6:$N26),FALSE))))</f>
        <v/>
      </c>
      <c r="O27" s="98" t="str">
        <f>IF($L27="","",IF($L27=1,"",IF(AND($L27=2,LOOKUP(2,1/($L$6:$L26&lt;&gt;""),$L$6:$L26)=1),1,IF(AND($L27=2,LOOKUP(2,1/($L$6:$L26&lt;&gt;""),$L$6:$L26)=2),LOOKUP(2,1/($O$6:$O26&lt;&gt;""),$O$6:$O26)+1,IF(AND($L27=2,LOOKUP(2,1/($L$6:$L26&lt;&gt;""),$L$6:$L26)=3),LOOKUP(2,1/($O$6:$O26&lt;&gt;""),$O$6:$O26)+1,IF($L27=3,LOOKUP(2,1/($O$6:$O26&lt;&gt;""),$O$6:$O26),FALSE))))))</f>
        <v/>
      </c>
      <c r="P27" s="98" t="str">
        <f>IF($L27="","",IF($L27=1,"",IF($L27=2,"",IF(AND($L27=3,LOOKUP(2,1/($L$6:$L26&lt;&gt;""),$L$6:$L26)=2),1,IF(AND($L27=3,LOOKUP(2,1/($L$6:$L26&lt;&gt;""),$L$6:$L26)=3),LOOKUP(2,1/($P$6:$P26&lt;&gt;""),$P$6:$P26)+1)))))</f>
        <v/>
      </c>
      <c r="Q27" s="6" t="str">
        <f t="shared" si="1"/>
        <v/>
      </c>
      <c r="S27" s="10"/>
    </row>
    <row r="28" spans="1:19" x14ac:dyDescent="0.35">
      <c r="A28" s="50" t="str">
        <f t="shared" si="2"/>
        <v/>
      </c>
      <c r="B28" s="56" t="s">
        <v>141</v>
      </c>
      <c r="C28" s="106" t="s">
        <v>48</v>
      </c>
      <c r="D28" s="42"/>
      <c r="E28" s="48">
        <v>1</v>
      </c>
      <c r="F28" s="48"/>
      <c r="G28" s="49"/>
      <c r="H28" s="49"/>
      <c r="I28" s="42"/>
      <c r="J28" s="67"/>
      <c r="M28" s="102" t="str">
        <f t="shared" ref="M28:M44" si="5">IF($L28="","",$M$6)</f>
        <v/>
      </c>
      <c r="N28" s="6" t="str">
        <f>IF($L28="","",IF(L28=1,LOOKUP(2,1/($N$6:$N27&lt;&gt;""),$N$6:$N27)+1,IF($L28=2,LOOKUP(2,1/($N$6:$N27&lt;&gt;""),$N$6:$N27),IF($L28=3,LOOKUP(2,1/($N$6:$N27&lt;&gt;""),$N$6:$N27),FALSE))))</f>
        <v/>
      </c>
      <c r="O28" s="98" t="str">
        <f>IF($L28="","",IF($L28=1,"",IF(AND($L28=2,LOOKUP(2,1/($L$6:$L27&lt;&gt;""),$L$6:$L27)=1),1,IF(AND($L28=2,LOOKUP(2,1/($L$6:$L27&lt;&gt;""),$L$6:$L27)=2),LOOKUP(2,1/($O$6:$O27&lt;&gt;""),$O$6:$O27)+1,IF(AND($L28=2,LOOKUP(2,1/($L$6:$L27&lt;&gt;""),$L$6:$L27)=3),LOOKUP(2,1/($O$6:$O27&lt;&gt;""),$O$6:$O27)+1,IF($L28=3,LOOKUP(2,1/($O$6:$O27&lt;&gt;""),$O$6:$O27),FALSE))))))</f>
        <v/>
      </c>
      <c r="P28" s="98" t="str">
        <f>IF($L28="","",IF($L28=1,"",IF($L28=2,"",IF(AND($L28=3,LOOKUP(2,1/($L$6:$L27&lt;&gt;""),$L$6:$L27)=2),1,IF(AND($L28=3,LOOKUP(2,1/($L$6:$L27&lt;&gt;""),$L$6:$L27)=3),LOOKUP(2,1/($P$6:$P27&lt;&gt;""),$P$6:$P27)+1)))))</f>
        <v/>
      </c>
      <c r="Q28" s="6" t="str">
        <f t="shared" ref="Q28:Q44" si="6">IF($L28="","",IF($P28&lt;&gt;"",$M28&amp;"."&amp;$N28&amp;"."&amp;$O28&amp;"."&amp;$P28&amp;".",IF($O28&lt;&gt;"",$M28&amp;"."&amp;$N28&amp;"."&amp;$O28&amp;".",IF($N28&lt;&gt;"",$M28&amp;"."&amp;$N28&amp;".",FALSE))))</f>
        <v/>
      </c>
      <c r="S28" s="10"/>
    </row>
    <row r="29" spans="1:19" x14ac:dyDescent="0.35">
      <c r="A29" s="50" t="str">
        <f>IF($Q29="","",$Q29)</f>
        <v/>
      </c>
      <c r="B29" s="56" t="s">
        <v>139</v>
      </c>
      <c r="C29" s="106" t="s">
        <v>48</v>
      </c>
      <c r="D29" s="42"/>
      <c r="E29" s="48">
        <v>1</v>
      </c>
      <c r="F29" s="48"/>
      <c r="G29" s="49"/>
      <c r="H29" s="49"/>
      <c r="I29" s="42"/>
      <c r="J29" s="67"/>
      <c r="M29" s="102" t="str">
        <f>IF($L29="","",$M$6)</f>
        <v/>
      </c>
      <c r="N29" s="6" t="str">
        <f>IF($L29="","",IF(L29=1,LOOKUP(2,1/($N$6:$N30&lt;&gt;""),$N$6:$N30)+1,IF($L29=2,LOOKUP(2,1/($N$6:$N30&lt;&gt;""),$N$6:$N30),IF($L29=3,LOOKUP(2,1/($N$6:$N30&lt;&gt;""),$N$6:$N30),FALSE))))</f>
        <v/>
      </c>
      <c r="O29" s="98" t="str">
        <f>IF($L29="","",IF($L29=1,"",IF(AND($L29=2,LOOKUP(2,1/($L$6:$L30&lt;&gt;""),$L$6:$L30)=1),1,IF(AND($L29=2,LOOKUP(2,1/($L$6:$L30&lt;&gt;""),$L$6:$L30)=2),LOOKUP(2,1/($O$6:$O30&lt;&gt;""),$O$6:$O30)+1,IF(AND($L29=2,LOOKUP(2,1/($L$6:$L30&lt;&gt;""),$L$6:$L30)=3),LOOKUP(2,1/($O$6:$O30&lt;&gt;""),$O$6:$O30)+1,IF($L29=3,LOOKUP(2,1/($O$6:$O30&lt;&gt;""),$O$6:$O30),FALSE))))))</f>
        <v/>
      </c>
      <c r="P29" s="98" t="str">
        <f>IF($L29="","",IF($L29=1,"",IF($L29=2,"",IF(AND($L29=3,LOOKUP(2,1/($L$6:$L30&lt;&gt;""),$L$6:$L30)=2),1,IF(AND($L29=3,LOOKUP(2,1/($L$6:$L30&lt;&gt;""),$L$6:$L30)=3),LOOKUP(2,1/($P$6:$P30&lt;&gt;""),$P$6:$P30)+1)))))</f>
        <v/>
      </c>
      <c r="Q29" s="6" t="str">
        <f>IF($L29="","",IF($P29&lt;&gt;"",$M29&amp;"."&amp;$N29&amp;"."&amp;$O29&amp;"."&amp;$P29&amp;".",IF($O29&lt;&gt;"",$M29&amp;"."&amp;$N29&amp;"."&amp;$O29&amp;".",IF($N29&lt;&gt;"",$M29&amp;"."&amp;$N29&amp;".",FALSE))))</f>
        <v/>
      </c>
      <c r="S29" s="10"/>
    </row>
    <row r="30" spans="1:19" x14ac:dyDescent="0.35">
      <c r="A30" s="50" t="str">
        <f t="shared" si="2"/>
        <v/>
      </c>
      <c r="B30" s="56" t="s">
        <v>138</v>
      </c>
      <c r="C30" s="106" t="s">
        <v>54</v>
      </c>
      <c r="D30" s="42"/>
      <c r="E30" s="48">
        <v>151.06</v>
      </c>
      <c r="F30" s="48"/>
      <c r="G30" s="49"/>
      <c r="H30" s="49"/>
      <c r="I30" s="42"/>
      <c r="J30" s="67"/>
      <c r="M30" s="102" t="str">
        <f t="shared" si="5"/>
        <v/>
      </c>
      <c r="N30" s="6" t="str">
        <f>IF($L30="","",IF(L30=1,LOOKUP(2,1/($N$6:$N29&lt;&gt;""),$N$6:$N29)+1,IF($L30=2,LOOKUP(2,1/($N$6:$N29&lt;&gt;""),$N$6:$N29),IF($L30=3,LOOKUP(2,1/($N$6:$N29&lt;&gt;""),$N$6:$N29),FALSE))))</f>
        <v/>
      </c>
      <c r="O30" s="98" t="str">
        <f>IF($L30="","",IF($L30=1,"",IF(AND($L30=2,LOOKUP(2,1/($L$6:$L29&lt;&gt;""),$L$6:$L29)=1),1,IF(AND($L30=2,LOOKUP(2,1/($L$6:$L29&lt;&gt;""),$L$6:$L29)=2),LOOKUP(2,1/($O$6:$O29&lt;&gt;""),$O$6:$O29)+1,IF(AND($L30=2,LOOKUP(2,1/($L$6:$L29&lt;&gt;""),$L$6:$L29)=3),LOOKUP(2,1/($O$6:$O29&lt;&gt;""),$O$6:$O29)+1,IF($L30=3,LOOKUP(2,1/($O$6:$O29&lt;&gt;""),$O$6:$O29),FALSE))))))</f>
        <v/>
      </c>
      <c r="P30" s="98" t="str">
        <f>IF($L30="","",IF($L30=1,"",IF($L30=2,"",IF(AND($L30=3,LOOKUP(2,1/($L$6:$L29&lt;&gt;""),$L$6:$L29)=2),1,IF(AND($L30=3,LOOKUP(2,1/($L$6:$L29&lt;&gt;""),$L$6:$L29)=3),LOOKUP(2,1/($P$6:$P29&lt;&gt;""),$P$6:$P29)+1)))))</f>
        <v/>
      </c>
      <c r="Q30" s="6" t="str">
        <f t="shared" si="6"/>
        <v/>
      </c>
      <c r="S30" s="10"/>
    </row>
    <row r="31" spans="1:19" x14ac:dyDescent="0.35">
      <c r="A31" s="50" t="str">
        <f t="shared" ref="A31:A51" si="7">IF($Q31="","",$Q31)</f>
        <v/>
      </c>
      <c r="B31" s="56" t="s">
        <v>140</v>
      </c>
      <c r="C31" s="106" t="s">
        <v>48</v>
      </c>
      <c r="D31" s="42"/>
      <c r="E31" s="48">
        <v>1</v>
      </c>
      <c r="F31" s="48"/>
      <c r="G31" s="49"/>
      <c r="H31" s="49"/>
      <c r="I31" s="42"/>
      <c r="J31" s="67"/>
      <c r="M31" s="102" t="str">
        <f t="shared" si="5"/>
        <v/>
      </c>
      <c r="N31" s="6" t="str">
        <f>IF($L31="","",IF(L31=1,LOOKUP(2,1/($N$6:$N30&lt;&gt;""),$N$6:$N30)+1,IF($L31=2,LOOKUP(2,1/($N$6:$N30&lt;&gt;""),$N$6:$N30),IF($L31=3,LOOKUP(2,1/($N$6:$N30&lt;&gt;""),$N$6:$N30),FALSE))))</f>
        <v/>
      </c>
      <c r="O31" s="98" t="str">
        <f>IF($L31="","",IF($L31=1,"",IF(AND($L31=2,LOOKUP(2,1/($L$6:$L30&lt;&gt;""),$L$6:$L30)=1),1,IF(AND($L31=2,LOOKUP(2,1/($L$6:$L30&lt;&gt;""),$L$6:$L30)=2),LOOKUP(2,1/($O$6:$O30&lt;&gt;""),$O$6:$O30)+1,IF(AND($L31=2,LOOKUP(2,1/($L$6:$L30&lt;&gt;""),$L$6:$L30)=3),LOOKUP(2,1/($O$6:$O30&lt;&gt;""),$O$6:$O30)+1,IF($L31=3,LOOKUP(2,1/($O$6:$O30&lt;&gt;""),$O$6:$O30),FALSE))))))</f>
        <v/>
      </c>
      <c r="P31" s="98" t="str">
        <f>IF($L31="","",IF($L31=1,"",IF($L31=2,"",IF(AND($L31=3,LOOKUP(2,1/($L$6:$L30&lt;&gt;""),$L$6:$L30)=2),1,IF(AND($L31=3,LOOKUP(2,1/($L$6:$L30&lt;&gt;""),$L$6:$L30)=3),LOOKUP(2,1/($P$6:$P30&lt;&gt;""),$P$6:$P30)+1)))))</f>
        <v/>
      </c>
      <c r="Q31" s="6" t="str">
        <f t="shared" si="6"/>
        <v/>
      </c>
      <c r="S31" s="10"/>
    </row>
    <row r="32" spans="1:19" x14ac:dyDescent="0.35">
      <c r="A32" s="50" t="str">
        <f t="shared" si="7"/>
        <v/>
      </c>
      <c r="B32" s="56" t="s">
        <v>56</v>
      </c>
      <c r="C32" s="106" t="s">
        <v>48</v>
      </c>
      <c r="D32" s="42"/>
      <c r="E32" s="48">
        <v>1</v>
      </c>
      <c r="F32" s="48"/>
      <c r="G32" s="49"/>
      <c r="H32" s="49"/>
      <c r="I32" s="42"/>
      <c r="J32" s="67"/>
      <c r="M32" s="102" t="str">
        <f t="shared" si="5"/>
        <v/>
      </c>
      <c r="N32" s="6" t="str">
        <f>IF($L32="","",IF(L32=1,LOOKUP(2,1/($N$6:$N31&lt;&gt;""),$N$6:$N31)+1,IF($L32=2,LOOKUP(2,1/($N$6:$N31&lt;&gt;""),$N$6:$N31),IF($L32=3,LOOKUP(2,1/($N$6:$N31&lt;&gt;""),$N$6:$N31),FALSE))))</f>
        <v/>
      </c>
      <c r="O32" s="98" t="str">
        <f>IF($L32="","",IF($L32=1,"",IF(AND($L32=2,LOOKUP(2,1/($L$6:$L31&lt;&gt;""),$L$6:$L31)=1),1,IF(AND($L32=2,LOOKUP(2,1/($L$6:$L31&lt;&gt;""),$L$6:$L31)=2),LOOKUP(2,1/($O$6:$O31&lt;&gt;""),$O$6:$O31)+1,IF(AND($L32=2,LOOKUP(2,1/($L$6:$L31&lt;&gt;""),$L$6:$L31)=3),LOOKUP(2,1/($O$6:$O31&lt;&gt;""),$O$6:$O31)+1,IF($L32=3,LOOKUP(2,1/($O$6:$O31&lt;&gt;""),$O$6:$O31),FALSE))))))</f>
        <v/>
      </c>
      <c r="P32" s="98" t="str">
        <f>IF($L32="","",IF($L32=1,"",IF($L32=2,"",IF(AND($L32=3,LOOKUP(2,1/($L$6:$L31&lt;&gt;""),$L$6:$L31)=2),1,IF(AND($L32=3,LOOKUP(2,1/($L$6:$L31&lt;&gt;""),$L$6:$L31)=3),LOOKUP(2,1/($P$6:$P31&lt;&gt;""),$P$6:$P31)+1)))))</f>
        <v/>
      </c>
      <c r="Q32" s="6" t="str">
        <f t="shared" si="6"/>
        <v/>
      </c>
      <c r="S32" s="10"/>
    </row>
    <row r="33" spans="1:19" x14ac:dyDescent="0.35">
      <c r="A33" s="50" t="str">
        <f t="shared" si="7"/>
        <v/>
      </c>
      <c r="B33" s="56" t="s">
        <v>50</v>
      </c>
      <c r="C33" s="106" t="s">
        <v>48</v>
      </c>
      <c r="D33" s="42"/>
      <c r="E33" s="48">
        <v>1</v>
      </c>
      <c r="F33" s="48"/>
      <c r="G33" s="49"/>
      <c r="H33" s="49"/>
      <c r="I33" s="42"/>
      <c r="J33" s="67"/>
      <c r="M33" s="102" t="str">
        <f t="shared" si="5"/>
        <v/>
      </c>
      <c r="N33" s="6" t="str">
        <f>IF($L33="","",IF(L33=1,LOOKUP(2,1/($N$6:$N32&lt;&gt;""),$N$6:$N32)+1,IF($L33=2,LOOKUP(2,1/($N$6:$N32&lt;&gt;""),$N$6:$N32),IF($L33=3,LOOKUP(2,1/($N$6:$N32&lt;&gt;""),$N$6:$N32),FALSE))))</f>
        <v/>
      </c>
      <c r="O33" s="98" t="str">
        <f>IF($L33="","",IF($L33=1,"",IF(AND($L33=2,LOOKUP(2,1/($L$6:$L32&lt;&gt;""),$L$6:$L32)=1),1,IF(AND($L33=2,LOOKUP(2,1/($L$6:$L32&lt;&gt;""),$L$6:$L32)=2),LOOKUP(2,1/($O$6:$O32&lt;&gt;""),$O$6:$O32)+1,IF(AND($L33=2,LOOKUP(2,1/($L$6:$L32&lt;&gt;""),$L$6:$L32)=3),LOOKUP(2,1/($O$6:$O32&lt;&gt;""),$O$6:$O32)+1,IF($L33=3,LOOKUP(2,1/($O$6:$O32&lt;&gt;""),$O$6:$O32),FALSE))))))</f>
        <v/>
      </c>
      <c r="P33" s="98" t="str">
        <f>IF($L33="","",IF($L33=1,"",IF($L33=2,"",IF(AND($L33=3,LOOKUP(2,1/($L$6:$L32&lt;&gt;""),$L$6:$L32)=2),1,IF(AND($L33=3,LOOKUP(2,1/($L$6:$L32&lt;&gt;""),$L$6:$L32)=3),LOOKUP(2,1/($P$6:$P32&lt;&gt;""),$P$6:$P32)+1)))))</f>
        <v/>
      </c>
      <c r="Q33" s="6" t="str">
        <f t="shared" si="6"/>
        <v/>
      </c>
      <c r="S33" s="10"/>
    </row>
    <row r="34" spans="1:19" x14ac:dyDescent="0.35">
      <c r="A34" s="50" t="str">
        <f t="shared" si="7"/>
        <v/>
      </c>
      <c r="B34" s="51"/>
      <c r="C34" s="106"/>
      <c r="D34" s="42"/>
      <c r="E34" s="48"/>
      <c r="F34" s="48"/>
      <c r="G34" s="49"/>
      <c r="H34" s="49"/>
      <c r="I34" s="42"/>
      <c r="J34" s="67"/>
      <c r="M34" s="102" t="str">
        <f t="shared" si="5"/>
        <v/>
      </c>
      <c r="N34" s="6" t="str">
        <f>IF($L34="","",IF(L34=1,LOOKUP(2,1/($N$6:$N33&lt;&gt;""),$N$6:$N33)+1,IF($L34=2,LOOKUP(2,1/($N$6:$N33&lt;&gt;""),$N$6:$N33),IF($L34=3,LOOKUP(2,1/($N$6:$N33&lt;&gt;""),$N$6:$N33),FALSE))))</f>
        <v/>
      </c>
      <c r="O34" s="98" t="str">
        <f>IF($L34="","",IF($L34=1,"",IF(AND($L34=2,LOOKUP(2,1/($L$6:$L33&lt;&gt;""),$L$6:$L33)=1),1,IF(AND($L34=2,LOOKUP(2,1/($L$6:$L33&lt;&gt;""),$L$6:$L33)=2),LOOKUP(2,1/($O$6:$O33&lt;&gt;""),$O$6:$O33)+1,IF(AND($L34=2,LOOKUP(2,1/($L$6:$L33&lt;&gt;""),$L$6:$L33)=3),LOOKUP(2,1/($O$6:$O33&lt;&gt;""),$O$6:$O33)+1,IF($L34=3,LOOKUP(2,1/($O$6:$O33&lt;&gt;""),$O$6:$O33),FALSE))))))</f>
        <v/>
      </c>
      <c r="P34" s="98" t="str">
        <f>IF($L34="","",IF($L34=1,"",IF($L34=2,"",IF(AND($L34=3,LOOKUP(2,1/($L$6:$L33&lt;&gt;""),$L$6:$L33)=2),1,IF(AND($L34=3,LOOKUP(2,1/($L$6:$L33&lt;&gt;""),$L$6:$L33)=3),LOOKUP(2,1/($P$6:$P33&lt;&gt;""),$P$6:$P33)+1)))))</f>
        <v/>
      </c>
      <c r="Q34" s="6" t="str">
        <f t="shared" si="6"/>
        <v/>
      </c>
    </row>
    <row r="35" spans="1:19" x14ac:dyDescent="0.35">
      <c r="A35" s="54" t="str">
        <f t="shared" si="7"/>
        <v>3.2.1.2.</v>
      </c>
      <c r="B35" s="55" t="s">
        <v>45</v>
      </c>
      <c r="C35" s="106" t="s">
        <v>48</v>
      </c>
      <c r="D35" s="42"/>
      <c r="E35" s="48">
        <v>1</v>
      </c>
      <c r="F35" s="48"/>
      <c r="G35" s="49"/>
      <c r="H35" s="49">
        <f t="shared" ref="H35" si="8">F35*G35</f>
        <v>0</v>
      </c>
      <c r="I35" s="42"/>
      <c r="J35" s="67"/>
      <c r="L35" s="100">
        <v>3</v>
      </c>
      <c r="M35" s="102">
        <f t="shared" si="5"/>
        <v>3</v>
      </c>
      <c r="N35" s="6">
        <f>IF($L35="","",IF(L35=1,LOOKUP(2,1/($N$6:$N34&lt;&gt;""),$N$6:$N34)+1,IF($L35=2,LOOKUP(2,1/($N$6:$N34&lt;&gt;""),$N$6:$N34),IF($L35=3,LOOKUP(2,1/($N$6:$N34&lt;&gt;""),$N$6:$N34),FALSE))))</f>
        <v>2</v>
      </c>
      <c r="O35" s="98">
        <f>IF($L35="","",IF($L35=1,"",IF(AND($L35=2,LOOKUP(2,1/($L$6:$L34&lt;&gt;""),$L$6:$L34)=1),1,IF(AND($L35=2,LOOKUP(2,1/($L$6:$L34&lt;&gt;""),$L$6:$L34)=2),LOOKUP(2,1/($O$6:$O34&lt;&gt;""),$O$6:$O34)+1,IF(AND($L35=2,LOOKUP(2,1/($L$6:$L34&lt;&gt;""),$L$6:$L34)=3),LOOKUP(2,1/($O$6:$O34&lt;&gt;""),$O$6:$O34)+1,IF($L35=3,LOOKUP(2,1/($O$6:$O34&lt;&gt;""),$O$6:$O34),FALSE))))))</f>
        <v>1</v>
      </c>
      <c r="P35" s="98">
        <f>IF($L35="","",IF($L35=1,"",IF($L35=2,"",IF(AND($L35=3,LOOKUP(2,1/($L$6:$L34&lt;&gt;""),$L$6:$L34)=2),1,IF(AND($L35=3,LOOKUP(2,1/($L$6:$L34&lt;&gt;""),$L$6:$L34)=3),LOOKUP(2,1/($P$6:$P34&lt;&gt;""),$P$6:$P34)+1)))))</f>
        <v>2</v>
      </c>
      <c r="Q35" s="6" t="str">
        <f t="shared" si="6"/>
        <v>3.2.1.2.</v>
      </c>
      <c r="S35" s="11"/>
    </row>
    <row r="36" spans="1:19" x14ac:dyDescent="0.35">
      <c r="A36" s="50" t="str">
        <f t="shared" si="7"/>
        <v/>
      </c>
      <c r="B36" s="51"/>
      <c r="C36" s="106"/>
      <c r="D36" s="42"/>
      <c r="E36" s="48"/>
      <c r="F36" s="48"/>
      <c r="G36" s="49"/>
      <c r="H36" s="49"/>
      <c r="I36" s="42"/>
      <c r="J36" s="67"/>
      <c r="M36" s="102" t="str">
        <f t="shared" si="5"/>
        <v/>
      </c>
      <c r="N36" s="6" t="str">
        <f>IF($L36="","",IF(L36=1,LOOKUP(2,1/($N$6:$N35&lt;&gt;""),$N$6:$N35)+1,IF($L36=2,LOOKUP(2,1/($N$6:$N35&lt;&gt;""),$N$6:$N35),IF($L36=3,LOOKUP(2,1/($N$6:$N35&lt;&gt;""),$N$6:$N35),FALSE))))</f>
        <v/>
      </c>
      <c r="O36" s="98" t="str">
        <f>IF($L36="","",IF($L36=1,"",IF(AND($L36=2,LOOKUP(2,1/($L$6:$L35&lt;&gt;""),$L$6:$L35)=1),1,IF(AND($L36=2,LOOKUP(2,1/($L$6:$L35&lt;&gt;""),$L$6:$L35)=2),LOOKUP(2,1/($O$6:$O35&lt;&gt;""),$O$6:$O35)+1,IF(AND($L36=2,LOOKUP(2,1/($L$6:$L35&lt;&gt;""),$L$6:$L35)=3),LOOKUP(2,1/($O$6:$O35&lt;&gt;""),$O$6:$O35)+1,IF($L36=3,LOOKUP(2,1/($O$6:$O35&lt;&gt;""),$O$6:$O35),FALSE))))))</f>
        <v/>
      </c>
      <c r="P36" s="98" t="str">
        <f>IF($L36="","",IF($L36=1,"",IF($L36=2,"",IF(AND($L36=3,LOOKUP(2,1/($L$6:$L35&lt;&gt;""),$L$6:$L35)=2),1,IF(AND($L36=3,LOOKUP(2,1/($L$6:$L35&lt;&gt;""),$L$6:$L35)=3),LOOKUP(2,1/($P$6:$P35&lt;&gt;""),$P$6:$P35)+1)))))</f>
        <v/>
      </c>
      <c r="Q36" s="6" t="str">
        <f t="shared" si="6"/>
        <v/>
      </c>
    </row>
    <row r="37" spans="1:19" x14ac:dyDescent="0.35">
      <c r="A37" s="50" t="str">
        <f t="shared" si="7"/>
        <v>3.2.2.</v>
      </c>
      <c r="B37" s="53" t="s">
        <v>17</v>
      </c>
      <c r="C37" s="106"/>
      <c r="D37" s="42"/>
      <c r="E37" s="48"/>
      <c r="F37" s="48"/>
      <c r="G37" s="49"/>
      <c r="H37" s="49">
        <f t="shared" si="3"/>
        <v>0</v>
      </c>
      <c r="I37" s="42"/>
      <c r="J37" s="67"/>
      <c r="L37" s="100">
        <v>2</v>
      </c>
      <c r="M37" s="102">
        <f t="shared" si="5"/>
        <v>3</v>
      </c>
      <c r="N37" s="6">
        <f>IF($L37="","",IF(L37=1,LOOKUP(2,1/($N$6:$N36&lt;&gt;""),$N$6:$N36)+1,IF($L37=2,LOOKUP(2,1/($N$6:$N36&lt;&gt;""),$N$6:$N36),IF($L37=3,LOOKUP(2,1/($N$6:$N36&lt;&gt;""),$N$6:$N36),FALSE))))</f>
        <v>2</v>
      </c>
      <c r="O37" s="98">
        <f>IF($L37="","",IF($L37=1,"",IF(AND($L37=2,LOOKUP(2,1/($L$6:$L36&lt;&gt;""),$L$6:$L36)=1),1,IF(AND($L37=2,LOOKUP(2,1/($L$6:$L36&lt;&gt;""),$L$6:$L36)=2),LOOKUP(2,1/($O$6:$O36&lt;&gt;""),$O$6:$O36)+1,IF(AND($L37=2,LOOKUP(2,1/($L$6:$L36&lt;&gt;""),$L$6:$L36)=3),LOOKUP(2,1/($O$6:$O36&lt;&gt;""),$O$6:$O36)+1,IF($L37=3,LOOKUP(2,1/($O$6:$O36&lt;&gt;""),$O$6:$O36),FALSE))))))</f>
        <v>2</v>
      </c>
      <c r="P37" s="98" t="str">
        <f>IF($L37="","",IF($L37=1,"",IF($L37=2,"",IF(AND($L37=3,LOOKUP(2,1/($L$6:$L36&lt;&gt;""),$L$6:$L36)=2),1,IF(AND($L37=3,LOOKUP(2,1/($L$6:$L36&lt;&gt;""),$L$6:$L36)=3),LOOKUP(2,1/($P$6:$P36&lt;&gt;""),$P$6:$P36)+1)))))</f>
        <v/>
      </c>
      <c r="Q37" s="6" t="str">
        <f t="shared" si="6"/>
        <v>3.2.2.</v>
      </c>
    </row>
    <row r="38" spans="1:19" x14ac:dyDescent="0.35">
      <c r="A38" s="54" t="str">
        <f t="shared" si="7"/>
        <v>3.2.2.1.</v>
      </c>
      <c r="B38" s="55" t="s">
        <v>47</v>
      </c>
      <c r="C38" s="106" t="s">
        <v>53</v>
      </c>
      <c r="D38" s="42"/>
      <c r="E38" s="48">
        <v>1955.4</v>
      </c>
      <c r="F38" s="48"/>
      <c r="G38" s="49"/>
      <c r="H38" s="49">
        <f t="shared" ref="H38" si="9">F38*G38</f>
        <v>0</v>
      </c>
      <c r="I38" s="42"/>
      <c r="J38" s="67"/>
      <c r="L38" s="100">
        <v>3</v>
      </c>
      <c r="M38" s="102">
        <f t="shared" si="5"/>
        <v>3</v>
      </c>
      <c r="N38" s="6">
        <f>IF($L38="","",IF(L38=1,LOOKUP(2,1/($N$6:$N37&lt;&gt;""),$N$6:$N37)+1,IF($L38=2,LOOKUP(2,1/($N$6:$N37&lt;&gt;""),$N$6:$N37),IF($L38=3,LOOKUP(2,1/($N$6:$N37&lt;&gt;""),$N$6:$N37),FALSE))))</f>
        <v>2</v>
      </c>
      <c r="O38" s="98">
        <f>IF($L38="","",IF($L38=1,"",IF(AND($L38=2,LOOKUP(2,1/($L$6:$L37&lt;&gt;""),$L$6:$L37)=1),1,IF(AND($L38=2,LOOKUP(2,1/($L$6:$L37&lt;&gt;""),$L$6:$L37)=2),LOOKUP(2,1/($O$6:$O37&lt;&gt;""),$O$6:$O37)+1,IF(AND($L38=2,LOOKUP(2,1/($L$6:$L37&lt;&gt;""),$L$6:$L37)=3),LOOKUP(2,1/($O$6:$O37&lt;&gt;""),$O$6:$O37)+1,IF($L38=3,LOOKUP(2,1/($O$6:$O37&lt;&gt;""),$O$6:$O37),FALSE))))))</f>
        <v>2</v>
      </c>
      <c r="P38" s="98">
        <f>IF($L38="","",IF($L38=1,"",IF($L38=2,"",IF(AND($L38=3,LOOKUP(2,1/($L$6:$L37&lt;&gt;""),$L$6:$L37)=2),1,IF(AND($L38=3,LOOKUP(2,1/($L$6:$L37&lt;&gt;""),$L$6:$L37)=3),LOOKUP(2,1/($P$6:$P37&lt;&gt;""),$P$6:$P37)+1)))))</f>
        <v>1</v>
      </c>
      <c r="Q38" s="6" t="str">
        <f t="shared" si="6"/>
        <v>3.2.2.1.</v>
      </c>
      <c r="S38" s="11"/>
    </row>
    <row r="39" spans="1:19" x14ac:dyDescent="0.35">
      <c r="A39" s="50" t="str">
        <f t="shared" si="7"/>
        <v/>
      </c>
      <c r="B39" s="51"/>
      <c r="C39" s="106"/>
      <c r="D39" s="42"/>
      <c r="E39" s="48"/>
      <c r="F39" s="48"/>
      <c r="G39" s="49"/>
      <c r="H39" s="49"/>
      <c r="I39" s="42"/>
      <c r="J39" s="67"/>
      <c r="M39" s="102" t="str">
        <f t="shared" si="5"/>
        <v/>
      </c>
      <c r="N39" s="6" t="str">
        <f>IF($L39="","",IF(L39=1,LOOKUP(2,1/($N$6:$N38&lt;&gt;""),$N$6:$N38)+1,IF($L39=2,LOOKUP(2,1/($N$6:$N38&lt;&gt;""),$N$6:$N38),IF($L39=3,LOOKUP(2,1/($N$6:$N38&lt;&gt;""),$N$6:$N38),FALSE))))</f>
        <v/>
      </c>
      <c r="O39" s="98" t="str">
        <f>IF($L39="","",IF($L39=1,"",IF(AND($L39=2,LOOKUP(2,1/($L$6:$L38&lt;&gt;""),$L$6:$L38)=1),1,IF(AND($L39=2,LOOKUP(2,1/($L$6:$L38&lt;&gt;""),$L$6:$L38)=2),LOOKUP(2,1/($O$6:$O38&lt;&gt;""),$O$6:$O38)+1,IF(AND($L39=2,LOOKUP(2,1/($L$6:$L38&lt;&gt;""),$L$6:$L38)=3),LOOKUP(2,1/($O$6:$O38&lt;&gt;""),$O$6:$O38)+1,IF($L39=3,LOOKUP(2,1/($O$6:$O38&lt;&gt;""),$O$6:$O38),FALSE))))))</f>
        <v/>
      </c>
      <c r="P39" s="98" t="str">
        <f>IF($L39="","",IF($L39=1,"",IF($L39=2,"",IF(AND($L39=3,LOOKUP(2,1/($L$6:$L38&lt;&gt;""),$L$6:$L38)=2),1,IF(AND($L39=3,LOOKUP(2,1/($L$6:$L38&lt;&gt;""),$L$6:$L38)=3),LOOKUP(2,1/($P$6:$P38&lt;&gt;""),$P$6:$P38)+1)))))</f>
        <v/>
      </c>
      <c r="Q39" s="6" t="str">
        <f t="shared" si="6"/>
        <v/>
      </c>
    </row>
    <row r="40" spans="1:19" x14ac:dyDescent="0.35">
      <c r="A40" s="54" t="str">
        <f t="shared" si="7"/>
        <v>3.2.2.2.</v>
      </c>
      <c r="B40" s="55" t="s">
        <v>194</v>
      </c>
      <c r="C40" s="106"/>
      <c r="D40" s="42"/>
      <c r="E40" s="48"/>
      <c r="F40" s="48"/>
      <c r="G40" s="49"/>
      <c r="H40" s="49">
        <f t="shared" ref="H40" si="10">F40*G40</f>
        <v>0</v>
      </c>
      <c r="I40" s="42"/>
      <c r="J40" s="67"/>
      <c r="L40" s="100">
        <v>3</v>
      </c>
      <c r="M40" s="102">
        <f t="shared" si="5"/>
        <v>3</v>
      </c>
      <c r="N40" s="6">
        <f>IF($L40="","",IF(L40=1,LOOKUP(2,1/($N$6:$N39&lt;&gt;""),$N$6:$N39)+1,IF($L40=2,LOOKUP(2,1/($N$6:$N39&lt;&gt;""),$N$6:$N39),IF($L40=3,LOOKUP(2,1/($N$6:$N39&lt;&gt;""),$N$6:$N39),FALSE))))</f>
        <v>2</v>
      </c>
      <c r="O40" s="98">
        <f>IF($L40="","",IF($L40=1,"",IF(AND($L40=2,LOOKUP(2,1/($L$6:$L39&lt;&gt;""),$L$6:$L39)=1),1,IF(AND($L40=2,LOOKUP(2,1/($L$6:$L39&lt;&gt;""),$L$6:$L39)=2),LOOKUP(2,1/($O$6:$O39&lt;&gt;""),$O$6:$O39)+1,IF(AND($L40=2,LOOKUP(2,1/($L$6:$L39&lt;&gt;""),$L$6:$L39)=3),LOOKUP(2,1/($O$6:$O39&lt;&gt;""),$O$6:$O39)+1,IF($L40=3,LOOKUP(2,1/($O$6:$O39&lt;&gt;""),$O$6:$O39),FALSE))))))</f>
        <v>2</v>
      </c>
      <c r="P40" s="98">
        <f>IF($L40="","",IF($L40=1,"",IF($L40=2,"",IF(AND($L40=3,LOOKUP(2,1/($L$6:$L39&lt;&gt;""),$L$6:$L39)=2),1,IF(AND($L40=3,LOOKUP(2,1/($L$6:$L39&lt;&gt;""),$L$6:$L39)=3),LOOKUP(2,1/($P$6:$P39&lt;&gt;""),$P$6:$P39)+1)))))</f>
        <v>2</v>
      </c>
      <c r="Q40" s="6" t="str">
        <f t="shared" si="6"/>
        <v>3.2.2.2.</v>
      </c>
      <c r="S40" s="11"/>
    </row>
    <row r="41" spans="1:19" x14ac:dyDescent="0.35">
      <c r="A41" s="54" t="str">
        <f t="shared" si="7"/>
        <v/>
      </c>
      <c r="B41" s="56" t="s">
        <v>59</v>
      </c>
      <c r="C41" s="106" t="s">
        <v>58</v>
      </c>
      <c r="D41" s="42"/>
      <c r="E41" s="48">
        <v>41.253</v>
      </c>
      <c r="F41" s="48"/>
      <c r="G41" s="49"/>
      <c r="H41" s="49"/>
      <c r="I41" s="42"/>
      <c r="J41" s="67"/>
      <c r="M41" s="102" t="str">
        <f t="shared" si="5"/>
        <v/>
      </c>
      <c r="N41" s="6" t="str">
        <f>IF($L41="","",IF(L41=1,LOOKUP(2,1/($N$6:$N40&lt;&gt;""),$N$6:$N40)+1,IF($L41=2,LOOKUP(2,1/($N$6:$N40&lt;&gt;""),$N$6:$N40),IF($L41=3,LOOKUP(2,1/($N$6:$N40&lt;&gt;""),$N$6:$N40),FALSE))))</f>
        <v/>
      </c>
      <c r="O41" s="98" t="str">
        <f>IF($L41="","",IF($L41=1,"",IF(AND($L41=2,LOOKUP(2,1/($L$6:$L40&lt;&gt;""),$L$6:$L40)=1),1,IF(AND($L41=2,LOOKUP(2,1/($L$6:$L40&lt;&gt;""),$L$6:$L40)=2),LOOKUP(2,1/($O$6:$O40&lt;&gt;""),$O$6:$O40)+1,IF(AND($L41=2,LOOKUP(2,1/($L$6:$L40&lt;&gt;""),$L$6:$L40)=3),LOOKUP(2,1/($O$6:$O40&lt;&gt;""),$O$6:$O40)+1,IF($L41=3,LOOKUP(2,1/($O$6:$O40&lt;&gt;""),$O$6:$O40),FALSE))))))</f>
        <v/>
      </c>
      <c r="P41" s="98" t="str">
        <f>IF($L41="","",IF($L41=1,"",IF($L41=2,"",IF(AND($L41=3,LOOKUP(2,1/($L$6:$L40&lt;&gt;""),$L$6:$L40)=2),1,IF(AND($L41=3,LOOKUP(2,1/($L$6:$L40&lt;&gt;""),$L$6:$L40)=3),LOOKUP(2,1/($P$6:$P40&lt;&gt;""),$P$6:$P40)+1)))))</f>
        <v/>
      </c>
      <c r="Q41" s="6" t="str">
        <f t="shared" si="6"/>
        <v/>
      </c>
      <c r="S41" s="11"/>
    </row>
    <row r="42" spans="1:19" ht="26" x14ac:dyDescent="0.35">
      <c r="A42" s="54" t="str">
        <f t="shared" si="7"/>
        <v/>
      </c>
      <c r="B42" s="56" t="s">
        <v>193</v>
      </c>
      <c r="C42" s="106" t="s">
        <v>53</v>
      </c>
      <c r="D42" s="42"/>
      <c r="E42" s="112">
        <v>1606.73</v>
      </c>
      <c r="F42" s="48"/>
      <c r="G42" s="49"/>
      <c r="H42" s="49"/>
      <c r="I42" s="42"/>
      <c r="J42" s="67"/>
      <c r="M42" s="102" t="str">
        <f t="shared" si="5"/>
        <v/>
      </c>
      <c r="N42" s="6" t="str">
        <f>IF($L42="","",IF(L42=1,LOOKUP(2,1/($N$6:$N41&lt;&gt;""),$N$6:$N41)+1,IF($L42=2,LOOKUP(2,1/($N$6:$N41&lt;&gt;""),$N$6:$N41),IF($L42=3,LOOKUP(2,1/($N$6:$N41&lt;&gt;""),$N$6:$N41),FALSE))))</f>
        <v/>
      </c>
      <c r="O42" s="98" t="str">
        <f>IF($L42="","",IF($L42=1,"",IF(AND($L42=2,LOOKUP(2,1/($L$6:$L41&lt;&gt;""),$L$6:$L41)=1),1,IF(AND($L42=2,LOOKUP(2,1/($L$6:$L41&lt;&gt;""),$L$6:$L41)=2),LOOKUP(2,1/($O$6:$O41&lt;&gt;""),$O$6:$O41)+1,IF(AND($L42=2,LOOKUP(2,1/($L$6:$L41&lt;&gt;""),$L$6:$L41)=3),LOOKUP(2,1/($O$6:$O41&lt;&gt;""),$O$6:$O41)+1,IF($L42=3,LOOKUP(2,1/($O$6:$O41&lt;&gt;""),$O$6:$O41),FALSE))))))</f>
        <v/>
      </c>
      <c r="P42" s="98" t="str">
        <f>IF($L42="","",IF($L42=1,"",IF($L42=2,"",IF(AND($L42=3,LOOKUP(2,1/($L$6:$L41&lt;&gt;""),$L$6:$L41)=2),1,IF(AND($L42=3,LOOKUP(2,1/($L$6:$L41&lt;&gt;""),$L$6:$L41)=3),LOOKUP(2,1/($P$6:$P41&lt;&gt;""),$P$6:$P41)+1)))))</f>
        <v/>
      </c>
      <c r="Q42" s="6" t="str">
        <f t="shared" si="6"/>
        <v/>
      </c>
      <c r="S42" s="11"/>
    </row>
    <row r="43" spans="1:19" x14ac:dyDescent="0.35">
      <c r="A43" s="50" t="str">
        <f t="shared" si="7"/>
        <v/>
      </c>
      <c r="B43" s="51"/>
      <c r="C43" s="106"/>
      <c r="D43" s="42"/>
      <c r="E43" s="48"/>
      <c r="F43" s="48"/>
      <c r="G43" s="49"/>
      <c r="H43" s="49"/>
      <c r="I43" s="42"/>
      <c r="J43" s="67"/>
      <c r="M43" s="102" t="str">
        <f t="shared" si="5"/>
        <v/>
      </c>
      <c r="N43" s="6" t="str">
        <f>IF($L43="","",IF(L43=1,LOOKUP(2,1/($N$6:$N42&lt;&gt;""),$N$6:$N42)+1,IF($L43=2,LOOKUP(2,1/($N$6:$N42&lt;&gt;""),$N$6:$N42),IF($L43=3,LOOKUP(2,1/($N$6:$N42&lt;&gt;""),$N$6:$N42),FALSE))))</f>
        <v/>
      </c>
      <c r="O43" s="98" t="str">
        <f>IF($L43="","",IF($L43=1,"",IF(AND($L43=2,LOOKUP(2,1/($L$6:$L42&lt;&gt;""),$L$6:$L42)=1),1,IF(AND($L43=2,LOOKUP(2,1/($L$6:$L42&lt;&gt;""),$L$6:$L42)=2),LOOKUP(2,1/($O$6:$O42&lt;&gt;""),$O$6:$O42)+1,IF(AND($L43=2,LOOKUP(2,1/($L$6:$L42&lt;&gt;""),$L$6:$L42)=3),LOOKUP(2,1/($O$6:$O42&lt;&gt;""),$O$6:$O42)+1,IF($L43=3,LOOKUP(2,1/($O$6:$O42&lt;&gt;""),$O$6:$O42),FALSE))))))</f>
        <v/>
      </c>
      <c r="P43" s="98" t="str">
        <f>IF($L43="","",IF($L43=1,"",IF($L43=2,"",IF(AND($L43=3,LOOKUP(2,1/($L$6:$L42&lt;&gt;""),$L$6:$L42)=2),1,IF(AND($L43=3,LOOKUP(2,1/($L$6:$L42&lt;&gt;""),$L$6:$L42)=3),LOOKUP(2,1/($P$6:$P42&lt;&gt;""),$P$6:$P42)+1)))))</f>
        <v/>
      </c>
      <c r="Q43" s="6" t="str">
        <f t="shared" si="6"/>
        <v/>
      </c>
    </row>
    <row r="44" spans="1:19" x14ac:dyDescent="0.35">
      <c r="A44" s="50" t="str">
        <f t="shared" si="7"/>
        <v>3.2.3.</v>
      </c>
      <c r="B44" s="53" t="s">
        <v>18</v>
      </c>
      <c r="C44" s="106"/>
      <c r="D44" s="42"/>
      <c r="E44" s="48"/>
      <c r="F44" s="48"/>
      <c r="G44" s="49"/>
      <c r="H44" s="49">
        <f t="shared" ref="H44" si="11">F44*G44</f>
        <v>0</v>
      </c>
      <c r="I44" s="42"/>
      <c r="J44" s="67"/>
      <c r="L44" s="100">
        <v>2</v>
      </c>
      <c r="M44" s="102">
        <f t="shared" si="5"/>
        <v>3</v>
      </c>
      <c r="N44" s="6">
        <f>IF($L44="","",IF(L44=1,LOOKUP(2,1/($N$6:$N43&lt;&gt;""),$N$6:$N43)+1,IF($L44=2,LOOKUP(2,1/($N$6:$N43&lt;&gt;""),$N$6:$N43),IF($L44=3,LOOKUP(2,1/($N$6:$N43&lt;&gt;""),$N$6:$N43),FALSE))))</f>
        <v>2</v>
      </c>
      <c r="O44" s="98">
        <f>IF($L44="","",IF($L44=1,"",IF(AND($L44=2,LOOKUP(2,1/($L$6:$L43&lt;&gt;""),$L$6:$L43)=1),1,IF(AND($L44=2,LOOKUP(2,1/($L$6:$L43&lt;&gt;""),$L$6:$L43)=2),LOOKUP(2,1/($O$6:$O43&lt;&gt;""),$O$6:$O43)+1,IF(AND($L44=2,LOOKUP(2,1/($L$6:$L43&lt;&gt;""),$L$6:$L43)=3),LOOKUP(2,1/($O$6:$O43&lt;&gt;""),$O$6:$O43)+1,IF($L44=3,LOOKUP(2,1/($O$6:$O43&lt;&gt;""),$O$6:$O43),FALSE))))))</f>
        <v>3</v>
      </c>
      <c r="P44" s="98" t="str">
        <f>IF($L44="","",IF($L44=1,"",IF($L44=2,"",IF(AND($L44=3,LOOKUP(2,1/($L$6:$L43&lt;&gt;""),$L$6:$L43)=2),1,IF(AND($L44=3,LOOKUP(2,1/($L$6:$L43&lt;&gt;""),$L$6:$L43)=3),LOOKUP(2,1/($P$6:$P43&lt;&gt;""),$P$6:$P43)+1)))))</f>
        <v/>
      </c>
      <c r="Q44" s="6" t="str">
        <f t="shared" si="6"/>
        <v>3.2.3.</v>
      </c>
    </row>
    <row r="45" spans="1:19" x14ac:dyDescent="0.35">
      <c r="A45" s="54" t="str">
        <f t="shared" si="7"/>
        <v/>
      </c>
      <c r="B45" s="57" t="s">
        <v>60</v>
      </c>
      <c r="C45" s="106"/>
      <c r="D45" s="42"/>
      <c r="E45" s="48"/>
      <c r="F45" s="48"/>
      <c r="G45" s="49"/>
      <c r="H45" s="49"/>
      <c r="I45" s="42"/>
      <c r="J45" s="67"/>
      <c r="M45" s="102" t="str">
        <f t="shared" ref="M45:M61" si="12">IF($L45="","",$M$6)</f>
        <v/>
      </c>
      <c r="N45" s="6" t="str">
        <f>IF($L45="","",IF(L45=1,LOOKUP(2,1/($N$6:$N44&lt;&gt;""),$N$6:$N44)+1,IF($L45=2,LOOKUP(2,1/($N$6:$N44&lt;&gt;""),$N$6:$N44),IF($L45=3,LOOKUP(2,1/($N$6:$N44&lt;&gt;""),$N$6:$N44),FALSE))))</f>
        <v/>
      </c>
      <c r="O45" s="98" t="str">
        <f>IF($L45="","",IF($L45=1,"",IF(AND($L45=2,LOOKUP(2,1/($L$6:$L44&lt;&gt;""),$L$6:$L44)=1),1,IF(AND($L45=2,LOOKUP(2,1/($L$6:$L44&lt;&gt;""),$L$6:$L44)=2),LOOKUP(2,1/($O$6:$O44&lt;&gt;""),$O$6:$O44)+1,IF(AND($L45=2,LOOKUP(2,1/($L$6:$L44&lt;&gt;""),$L$6:$L44)=3),LOOKUP(2,1/($O$6:$O44&lt;&gt;""),$O$6:$O44)+1,IF($L45=3,LOOKUP(2,1/($O$6:$O44&lt;&gt;""),$O$6:$O44),FALSE))))))</f>
        <v/>
      </c>
      <c r="P45" s="98" t="str">
        <f>IF($L45="","",IF($L45=1,"",IF($L45=2,"",IF(AND($L45=3,LOOKUP(2,1/($L$6:$L44&lt;&gt;""),$L$6:$L44)=2),1,IF(AND($L45=3,LOOKUP(2,1/($L$6:$L44&lt;&gt;""),$L$6:$L44)=3),LOOKUP(2,1/($P$6:$P44&lt;&gt;""),$P$6:$P44)+1)))))</f>
        <v/>
      </c>
      <c r="Q45" s="6" t="str">
        <f t="shared" ref="Q45:Q61" si="13">IF($L45="","",IF($P45&lt;&gt;"",$M45&amp;"."&amp;$N45&amp;"."&amp;$O45&amp;"."&amp;$P45&amp;".",IF($O45&lt;&gt;"",$M45&amp;"."&amp;$N45&amp;"."&amp;$O45&amp;".",IF($N45&lt;&gt;"",$M45&amp;"."&amp;$N45&amp;".",FALSE))))</f>
        <v/>
      </c>
      <c r="S45" s="9"/>
    </row>
    <row r="46" spans="1:19" x14ac:dyDescent="0.35">
      <c r="A46" s="54" t="str">
        <f t="shared" si="7"/>
        <v/>
      </c>
      <c r="B46" s="56" t="s">
        <v>66</v>
      </c>
      <c r="C46" s="106" t="s">
        <v>58</v>
      </c>
      <c r="D46" s="42"/>
      <c r="E46" s="48">
        <v>1.242</v>
      </c>
      <c r="F46" s="48"/>
      <c r="G46" s="49"/>
      <c r="H46" s="49"/>
      <c r="I46" s="42"/>
      <c r="J46" s="67"/>
      <c r="M46" s="102" t="str">
        <f t="shared" si="12"/>
        <v/>
      </c>
      <c r="N46" s="6" t="str">
        <f>IF($L46="","",IF(L46=1,LOOKUP(2,1/($N$6:$N45&lt;&gt;""),$N$6:$N45)+1,IF($L46=2,LOOKUP(2,1/($N$6:$N45&lt;&gt;""),$N$6:$N45),IF($L46=3,LOOKUP(2,1/($N$6:$N45&lt;&gt;""),$N$6:$N45),FALSE))))</f>
        <v/>
      </c>
      <c r="O46" s="98" t="str">
        <f>IF($L46="","",IF($L46=1,"",IF(AND($L46=2,LOOKUP(2,1/($L$6:$L45&lt;&gt;""),$L$6:$L45)=1),1,IF(AND($L46=2,LOOKUP(2,1/($L$6:$L45&lt;&gt;""),$L$6:$L45)=2),LOOKUP(2,1/($O$6:$O45&lt;&gt;""),$O$6:$O45)+1,IF(AND($L46=2,LOOKUP(2,1/($L$6:$L45&lt;&gt;""),$L$6:$L45)=3),LOOKUP(2,1/($O$6:$O45&lt;&gt;""),$O$6:$O45)+1,IF($L46=3,LOOKUP(2,1/($O$6:$O45&lt;&gt;""),$O$6:$O45),FALSE))))))</f>
        <v/>
      </c>
      <c r="P46" s="98" t="str">
        <f>IF($L46="","",IF($L46=1,"",IF($L46=2,"",IF(AND($L46=3,LOOKUP(2,1/($L$6:$L45&lt;&gt;""),$L$6:$L45)=2),1,IF(AND($L46=3,LOOKUP(2,1/($L$6:$L45&lt;&gt;""),$L$6:$L45)=3),LOOKUP(2,1/($P$6:$P45&lt;&gt;""),$P$6:$P45)+1)))))</f>
        <v/>
      </c>
      <c r="Q46" s="6" t="str">
        <f t="shared" si="13"/>
        <v/>
      </c>
      <c r="S46" s="9"/>
    </row>
    <row r="47" spans="1:19" x14ac:dyDescent="0.35">
      <c r="A47" s="54" t="str">
        <f t="shared" si="7"/>
        <v/>
      </c>
      <c r="B47" s="56" t="s">
        <v>61</v>
      </c>
      <c r="C47" s="106" t="s">
        <v>53</v>
      </c>
      <c r="D47" s="42"/>
      <c r="E47" s="48">
        <v>90.83</v>
      </c>
      <c r="F47" s="48"/>
      <c r="G47" s="49"/>
      <c r="H47" s="49"/>
      <c r="I47" s="42"/>
      <c r="J47" s="67"/>
      <c r="M47" s="102" t="str">
        <f t="shared" si="12"/>
        <v/>
      </c>
      <c r="N47" s="6" t="str">
        <f>IF($L47="","",IF(L47=1,LOOKUP(2,1/($N$6:$N46&lt;&gt;""),$N$6:$N46)+1,IF($L47=2,LOOKUP(2,1/($N$6:$N46&lt;&gt;""),$N$6:$N46),IF($L47=3,LOOKUP(2,1/($N$6:$N46&lt;&gt;""),$N$6:$N46),FALSE))))</f>
        <v/>
      </c>
      <c r="O47" s="98" t="str">
        <f>IF($L47="","",IF($L47=1,"",IF(AND($L47=2,LOOKUP(2,1/($L$6:$L46&lt;&gt;""),$L$6:$L46)=1),1,IF(AND($L47=2,LOOKUP(2,1/($L$6:$L46&lt;&gt;""),$L$6:$L46)=2),LOOKUP(2,1/($O$6:$O46&lt;&gt;""),$O$6:$O46)+1,IF(AND($L47=2,LOOKUP(2,1/($L$6:$L46&lt;&gt;""),$L$6:$L46)=3),LOOKUP(2,1/($O$6:$O46&lt;&gt;""),$O$6:$O46)+1,IF($L47=3,LOOKUP(2,1/($O$6:$O46&lt;&gt;""),$O$6:$O46),FALSE))))))</f>
        <v/>
      </c>
      <c r="P47" s="98" t="str">
        <f>IF($L47="","",IF($L47=1,"",IF($L47=2,"",IF(AND($L47=3,LOOKUP(2,1/($L$6:$L46&lt;&gt;""),$L$6:$L46)=2),1,IF(AND($L47=3,LOOKUP(2,1/($L$6:$L46&lt;&gt;""),$L$6:$L46)=3),LOOKUP(2,1/($P$6:$P46&lt;&gt;""),$P$6:$P46)+1)))))</f>
        <v/>
      </c>
      <c r="Q47" s="6" t="str">
        <f t="shared" si="13"/>
        <v/>
      </c>
      <c r="S47" s="9"/>
    </row>
    <row r="48" spans="1:19" x14ac:dyDescent="0.35">
      <c r="A48" s="54" t="str">
        <f t="shared" si="7"/>
        <v/>
      </c>
      <c r="B48" s="56" t="s">
        <v>62</v>
      </c>
      <c r="C48" s="106" t="s">
        <v>58</v>
      </c>
      <c r="D48" s="42"/>
      <c r="E48" s="48">
        <v>31.951000000000001</v>
      </c>
      <c r="F48" s="48"/>
      <c r="G48" s="49"/>
      <c r="H48" s="49"/>
      <c r="I48" s="42"/>
      <c r="J48" s="67"/>
      <c r="M48" s="102" t="str">
        <f t="shared" si="12"/>
        <v/>
      </c>
      <c r="N48" s="6" t="str">
        <f>IF($L48="","",IF(L48=1,LOOKUP(2,1/($N$6:$N47&lt;&gt;""),$N$6:$N47)+1,IF($L48=2,LOOKUP(2,1/($N$6:$N47&lt;&gt;""),$N$6:$N47),IF($L48=3,LOOKUP(2,1/($N$6:$N47&lt;&gt;""),$N$6:$N47),FALSE))))</f>
        <v/>
      </c>
      <c r="O48" s="98" t="str">
        <f>IF($L48="","",IF($L48=1,"",IF(AND($L48=2,LOOKUP(2,1/($L$6:$L47&lt;&gt;""),$L$6:$L47)=1),1,IF(AND($L48=2,LOOKUP(2,1/($L$6:$L47&lt;&gt;""),$L$6:$L47)=2),LOOKUP(2,1/($O$6:$O47&lt;&gt;""),$O$6:$O47)+1,IF(AND($L48=2,LOOKUP(2,1/($L$6:$L47&lt;&gt;""),$L$6:$L47)=3),LOOKUP(2,1/($O$6:$O47&lt;&gt;""),$O$6:$O47)+1,IF($L48=3,LOOKUP(2,1/($O$6:$O47&lt;&gt;""),$O$6:$O47),FALSE))))))</f>
        <v/>
      </c>
      <c r="P48" s="98" t="str">
        <f>IF($L48="","",IF($L48=1,"",IF($L48=2,"",IF(AND($L48=3,LOOKUP(2,1/($L$6:$L47&lt;&gt;""),$L$6:$L47)=2),1,IF(AND($L48=3,LOOKUP(2,1/($L$6:$L47&lt;&gt;""),$L$6:$L47)=3),LOOKUP(2,1/($P$6:$P47&lt;&gt;""),$P$6:$P47)+1)))))</f>
        <v/>
      </c>
      <c r="Q48" s="6" t="str">
        <f t="shared" si="13"/>
        <v/>
      </c>
      <c r="S48" s="11"/>
    </row>
    <row r="49" spans="1:19" x14ac:dyDescent="0.35">
      <c r="A49" s="54" t="str">
        <f t="shared" si="7"/>
        <v/>
      </c>
      <c r="B49" s="56" t="s">
        <v>63</v>
      </c>
      <c r="C49" s="106" t="s">
        <v>58</v>
      </c>
      <c r="D49" s="42"/>
      <c r="E49" s="48">
        <v>13.693</v>
      </c>
      <c r="F49" s="48"/>
      <c r="G49" s="49"/>
      <c r="H49" s="49"/>
      <c r="I49" s="42"/>
      <c r="J49" s="67"/>
      <c r="M49" s="102" t="str">
        <f t="shared" si="12"/>
        <v/>
      </c>
      <c r="N49" s="6" t="str">
        <f>IF($L49="","",IF(L49=1,LOOKUP(2,1/($N$6:$N48&lt;&gt;""),$N$6:$N48)+1,IF($L49=2,LOOKUP(2,1/($N$6:$N48&lt;&gt;""),$N$6:$N48),IF($L49=3,LOOKUP(2,1/($N$6:$N48&lt;&gt;""),$N$6:$N48),FALSE))))</f>
        <v/>
      </c>
      <c r="O49" s="98" t="str">
        <f>IF($L49="","",IF($L49=1,"",IF(AND($L49=2,LOOKUP(2,1/($L$6:$L48&lt;&gt;""),$L$6:$L48)=1),1,IF(AND($L49=2,LOOKUP(2,1/($L$6:$L48&lt;&gt;""),$L$6:$L48)=2),LOOKUP(2,1/($O$6:$O48&lt;&gt;""),$O$6:$O48)+1,IF(AND($L49=2,LOOKUP(2,1/($L$6:$L48&lt;&gt;""),$L$6:$L48)=3),LOOKUP(2,1/($O$6:$O48&lt;&gt;""),$O$6:$O48)+1,IF($L49=3,LOOKUP(2,1/($O$6:$O48&lt;&gt;""),$O$6:$O48),FALSE))))))</f>
        <v/>
      </c>
      <c r="P49" s="98" t="str">
        <f>IF($L49="","",IF($L49=1,"",IF($L49=2,"",IF(AND($L49=3,LOOKUP(2,1/($L$6:$L48&lt;&gt;""),$L$6:$L48)=2),1,IF(AND($L49=3,LOOKUP(2,1/($L$6:$L48&lt;&gt;""),$L$6:$L48)=3),LOOKUP(2,1/($P$6:$P48&lt;&gt;""),$P$6:$P48)+1)))))</f>
        <v/>
      </c>
      <c r="Q49" s="6" t="str">
        <f t="shared" si="13"/>
        <v/>
      </c>
      <c r="S49" s="11"/>
    </row>
    <row r="50" spans="1:19" x14ac:dyDescent="0.35">
      <c r="A50" s="54" t="str">
        <f t="shared" si="7"/>
        <v/>
      </c>
      <c r="B50" s="57" t="s">
        <v>65</v>
      </c>
      <c r="C50" s="106" t="s">
        <v>48</v>
      </c>
      <c r="D50" s="42"/>
      <c r="E50" s="48">
        <v>1</v>
      </c>
      <c r="F50" s="48"/>
      <c r="G50" s="49"/>
      <c r="H50" s="49"/>
      <c r="I50" s="42"/>
      <c r="J50" s="67"/>
      <c r="M50" s="102" t="str">
        <f t="shared" si="12"/>
        <v/>
      </c>
      <c r="N50" s="6" t="str">
        <f>IF($L50="","",IF(L50=1,LOOKUP(2,1/($N$6:$N49&lt;&gt;""),$N$6:$N49)+1,IF($L50=2,LOOKUP(2,1/($N$6:$N49&lt;&gt;""),$N$6:$N49),IF($L50=3,LOOKUP(2,1/($N$6:$N49&lt;&gt;""),$N$6:$N49),FALSE))))</f>
        <v/>
      </c>
      <c r="O50" s="98" t="str">
        <f>IF($L50="","",IF($L50=1,"",IF(AND($L50=2,LOOKUP(2,1/($L$6:$L49&lt;&gt;""),$L$6:$L49)=1),1,IF(AND($L50=2,LOOKUP(2,1/($L$6:$L49&lt;&gt;""),$L$6:$L49)=2),LOOKUP(2,1/($O$6:$O49&lt;&gt;""),$O$6:$O49)+1,IF(AND($L50=2,LOOKUP(2,1/($L$6:$L49&lt;&gt;""),$L$6:$L49)=3),LOOKUP(2,1/($O$6:$O49&lt;&gt;""),$O$6:$O49)+1,IF($L50=3,LOOKUP(2,1/($O$6:$O49&lt;&gt;""),$O$6:$O49),FALSE))))))</f>
        <v/>
      </c>
      <c r="P50" s="98" t="str">
        <f>IF($L50="","",IF($L50=1,"",IF($L50=2,"",IF(AND($L50=3,LOOKUP(2,1/($L$6:$L49&lt;&gt;""),$L$6:$L49)=2),1,IF(AND($L50=3,LOOKUP(2,1/($L$6:$L49&lt;&gt;""),$L$6:$L49)=3),LOOKUP(2,1/($P$6:$P49&lt;&gt;""),$P$6:$P49)+1)))))</f>
        <v/>
      </c>
      <c r="Q50" s="6" t="str">
        <f t="shared" si="13"/>
        <v/>
      </c>
      <c r="S50" s="9"/>
    </row>
    <row r="51" spans="1:19" ht="26" x14ac:dyDescent="0.35">
      <c r="A51" s="54" t="str">
        <f t="shared" si="7"/>
        <v/>
      </c>
      <c r="B51" s="57" t="s">
        <v>195</v>
      </c>
      <c r="C51" s="106"/>
      <c r="D51" s="42"/>
      <c r="E51" s="48"/>
      <c r="F51" s="48"/>
      <c r="G51" s="49"/>
      <c r="H51" s="49"/>
      <c r="I51" s="42"/>
      <c r="J51" s="67"/>
      <c r="M51" s="102" t="str">
        <f t="shared" si="12"/>
        <v/>
      </c>
      <c r="N51" s="6" t="str">
        <f>IF($L51="","",IF(L51=1,LOOKUP(2,1/($N$6:$N50&lt;&gt;""),$N$6:$N50)+1,IF($L51=2,LOOKUP(2,1/($N$6:$N50&lt;&gt;""),$N$6:$N50),IF($L51=3,LOOKUP(2,1/($N$6:$N50&lt;&gt;""),$N$6:$N50),FALSE))))</f>
        <v/>
      </c>
      <c r="O51" s="98" t="str">
        <f>IF($L51="","",IF($L51=1,"",IF(AND($L51=2,LOOKUP(2,1/($L$6:$L50&lt;&gt;""),$L$6:$L50)=1),1,IF(AND($L51=2,LOOKUP(2,1/($L$6:$L50&lt;&gt;""),$L$6:$L50)=2),LOOKUP(2,1/($O$6:$O50&lt;&gt;""),$O$6:$O50)+1,IF(AND($L51=2,LOOKUP(2,1/($L$6:$L50&lt;&gt;""),$L$6:$L50)=3),LOOKUP(2,1/($O$6:$O50&lt;&gt;""),$O$6:$O50)+1,IF($L51=3,LOOKUP(2,1/($O$6:$O50&lt;&gt;""),$O$6:$O50),FALSE))))))</f>
        <v/>
      </c>
      <c r="P51" s="98" t="str">
        <f>IF($L51="","",IF($L51=1,"",IF($L51=2,"",IF(AND($L51=3,LOOKUP(2,1/($L$6:$L50&lt;&gt;""),$L$6:$L50)=2),1,IF(AND($L51=3,LOOKUP(2,1/($L$6:$L50&lt;&gt;""),$L$6:$L50)=3),LOOKUP(2,1/($P$6:$P50&lt;&gt;""),$P$6:$P50)+1)))))</f>
        <v/>
      </c>
      <c r="Q51" s="6" t="str">
        <f t="shared" si="13"/>
        <v/>
      </c>
      <c r="S51" s="9"/>
    </row>
    <row r="52" spans="1:19" s="10" customFormat="1" x14ac:dyDescent="0.35">
      <c r="A52" s="54" t="str">
        <f t="shared" ref="A52:A65" si="14">IF($Q52="","",$Q52)</f>
        <v/>
      </c>
      <c r="B52" s="58" t="s">
        <v>61</v>
      </c>
      <c r="C52" s="106" t="s">
        <v>53</v>
      </c>
      <c r="D52" s="42"/>
      <c r="E52" s="48">
        <v>1606.73</v>
      </c>
      <c r="F52" s="48"/>
      <c r="G52" s="49"/>
      <c r="H52" s="49"/>
      <c r="I52" s="42"/>
      <c r="J52" s="67"/>
      <c r="L52" s="109"/>
      <c r="M52" s="110" t="str">
        <f t="shared" si="12"/>
        <v/>
      </c>
      <c r="N52" s="10" t="str">
        <f>IF($L52="","",IF(L52=1,LOOKUP(2,1/($N$6:$N51&lt;&gt;""),$N$6:$N51)+1,IF($L52=2,LOOKUP(2,1/($N$6:$N51&lt;&gt;""),$N$6:$N51),IF($L52=3,LOOKUP(2,1/($N$6:$N51&lt;&gt;""),$N$6:$N51),FALSE))))</f>
        <v/>
      </c>
      <c r="O52" s="111" t="str">
        <f>IF($L52="","",IF($L52=1,"",IF(AND($L52=2,LOOKUP(2,1/($L$6:$L51&lt;&gt;""),$L$6:$L51)=1),1,IF(AND($L52=2,LOOKUP(2,1/($L$6:$L51&lt;&gt;""),$L$6:$L51)=2),LOOKUP(2,1/($O$6:$O51&lt;&gt;""),$O$6:$O51)+1,IF(AND($L52=2,LOOKUP(2,1/($L$6:$L51&lt;&gt;""),$L$6:$L51)=3),LOOKUP(2,1/($O$6:$O51&lt;&gt;""),$O$6:$O51)+1,IF($L52=3,LOOKUP(2,1/($O$6:$O51&lt;&gt;""),$O$6:$O51),FALSE))))))</f>
        <v/>
      </c>
      <c r="P52" s="111" t="str">
        <f>IF($L52="","",IF($L52=1,"",IF($L52=2,"",IF(AND($L52=3,LOOKUP(2,1/($L$6:$L51&lt;&gt;""),$L$6:$L51)=2),1,IF(AND($L52=3,LOOKUP(2,1/($L$6:$L51&lt;&gt;""),$L$6:$L51)=3),LOOKUP(2,1/($P$6:$P51&lt;&gt;""),$P$6:$P51)+1)))))</f>
        <v/>
      </c>
      <c r="Q52" s="10" t="str">
        <f t="shared" si="13"/>
        <v/>
      </c>
      <c r="S52" s="11"/>
    </row>
    <row r="53" spans="1:19" s="10" customFormat="1" x14ac:dyDescent="0.35">
      <c r="A53" s="54" t="str">
        <f t="shared" si="14"/>
        <v/>
      </c>
      <c r="B53" s="58" t="s">
        <v>142</v>
      </c>
      <c r="C53" s="106" t="s">
        <v>53</v>
      </c>
      <c r="D53" s="42"/>
      <c r="E53" s="48">
        <v>1536.76</v>
      </c>
      <c r="F53" s="48"/>
      <c r="G53" s="49"/>
      <c r="H53" s="49"/>
      <c r="I53" s="42"/>
      <c r="J53" s="67"/>
      <c r="L53" s="109"/>
      <c r="M53" s="110" t="str">
        <f t="shared" si="12"/>
        <v/>
      </c>
      <c r="N53" s="10" t="str">
        <f>IF($L53="","",IF(L53=1,LOOKUP(2,1/($N$6:$N52&lt;&gt;""),$N$6:$N52)+1,IF($L53=2,LOOKUP(2,1/($N$6:$N52&lt;&gt;""),$N$6:$N52),IF($L53=3,LOOKUP(2,1/($N$6:$N52&lt;&gt;""),$N$6:$N52),FALSE))))</f>
        <v/>
      </c>
      <c r="O53" s="111" t="str">
        <f>IF($L53="","",IF($L53=1,"",IF(AND($L53=2,LOOKUP(2,1/($L$6:$L52&lt;&gt;""),$L$6:$L52)=1),1,IF(AND($L53=2,LOOKUP(2,1/($L$6:$L52&lt;&gt;""),$L$6:$L52)=2),LOOKUP(2,1/($O$6:$O52&lt;&gt;""),$O$6:$O52)+1,IF(AND($L53=2,LOOKUP(2,1/($L$6:$L52&lt;&gt;""),$L$6:$L52)=3),LOOKUP(2,1/($O$6:$O52&lt;&gt;""),$O$6:$O52)+1,IF($L53=3,LOOKUP(2,1/($O$6:$O52&lt;&gt;""),$O$6:$O52),FALSE))))))</f>
        <v/>
      </c>
      <c r="P53" s="111" t="str">
        <f>IF($L53="","",IF($L53=1,"",IF($L53=2,"",IF(AND($L53=3,LOOKUP(2,1/($L$6:$L52&lt;&gt;""),$L$6:$L52)=2),1,IF(AND($L53=3,LOOKUP(2,1/($L$6:$L52&lt;&gt;""),$L$6:$L52)=3),LOOKUP(2,1/($P$6:$P52&lt;&gt;""),$P$6:$P52)+1)))))</f>
        <v/>
      </c>
      <c r="Q53" s="10" t="str">
        <f t="shared" si="13"/>
        <v/>
      </c>
      <c r="S53" s="11"/>
    </row>
    <row r="54" spans="1:19" s="10" customFormat="1" x14ac:dyDescent="0.35">
      <c r="A54" s="54" t="str">
        <f t="shared" si="14"/>
        <v/>
      </c>
      <c r="B54" s="58" t="s">
        <v>143</v>
      </c>
      <c r="C54" s="106" t="s">
        <v>53</v>
      </c>
      <c r="D54" s="42"/>
      <c r="E54" s="48">
        <v>1536.76</v>
      </c>
      <c r="F54" s="48"/>
      <c r="G54" s="49"/>
      <c r="H54" s="49"/>
      <c r="I54" s="42"/>
      <c r="J54" s="67"/>
      <c r="L54" s="109"/>
      <c r="M54" s="110" t="str">
        <f t="shared" si="12"/>
        <v/>
      </c>
      <c r="N54" s="10" t="str">
        <f>IF($L54="","",IF(L54=1,LOOKUP(2,1/($N$6:$N53&lt;&gt;""),$N$6:$N53)+1,IF($L54=2,LOOKUP(2,1/($N$6:$N53&lt;&gt;""),$N$6:$N53),IF($L54=3,LOOKUP(2,1/($N$6:$N53&lt;&gt;""),$N$6:$N53),FALSE))))</f>
        <v/>
      </c>
      <c r="O54" s="111" t="str">
        <f>IF($L54="","",IF($L54=1,"",IF(AND($L54=2,LOOKUP(2,1/($L$6:$L53&lt;&gt;""),$L$6:$L53)=1),1,IF(AND($L54=2,LOOKUP(2,1/($L$6:$L53&lt;&gt;""),$L$6:$L53)=2),LOOKUP(2,1/($O$6:$O53&lt;&gt;""),$O$6:$O53)+1,IF(AND($L54=2,LOOKUP(2,1/($L$6:$L53&lt;&gt;""),$L$6:$L53)=3),LOOKUP(2,1/($O$6:$O53&lt;&gt;""),$O$6:$O53)+1,IF($L54=3,LOOKUP(2,1/($O$6:$O53&lt;&gt;""),$O$6:$O53),FALSE))))))</f>
        <v/>
      </c>
      <c r="P54" s="111" t="str">
        <f>IF($L54="","",IF($L54=1,"",IF($L54=2,"",IF(AND($L54=3,LOOKUP(2,1/($L$6:$L53&lt;&gt;""),$L$6:$L53)=2),1,IF(AND($L54=3,LOOKUP(2,1/($L$6:$L53&lt;&gt;""),$L$6:$L53)=3),LOOKUP(2,1/($P$6:$P53&lt;&gt;""),$P$6:$P53)+1)))))</f>
        <v/>
      </c>
      <c r="Q54" s="10" t="str">
        <f t="shared" si="13"/>
        <v/>
      </c>
      <c r="S54" s="11"/>
    </row>
    <row r="55" spans="1:19" x14ac:dyDescent="0.35">
      <c r="A55" s="54" t="str">
        <f t="shared" si="14"/>
        <v/>
      </c>
      <c r="B55" s="57" t="s">
        <v>67</v>
      </c>
      <c r="C55" s="106" t="s">
        <v>53</v>
      </c>
      <c r="D55" s="42"/>
      <c r="E55" s="48">
        <v>1606.73</v>
      </c>
      <c r="F55" s="48"/>
      <c r="G55" s="49"/>
      <c r="H55" s="49"/>
      <c r="I55" s="42"/>
      <c r="J55" s="67"/>
      <c r="M55" s="102" t="str">
        <f t="shared" si="12"/>
        <v/>
      </c>
      <c r="N55" s="6" t="str">
        <f>IF($L55="","",IF(L55=1,LOOKUP(2,1/($N$6:$N54&lt;&gt;""),$N$6:$N54)+1,IF($L55=2,LOOKUP(2,1/($N$6:$N54&lt;&gt;""),$N$6:$N54),IF($L55=3,LOOKUP(2,1/($N$6:$N54&lt;&gt;""),$N$6:$N54),FALSE))))</f>
        <v/>
      </c>
      <c r="O55" s="98" t="str">
        <f>IF($L55="","",IF($L55=1,"",IF(AND($L55=2,LOOKUP(2,1/($L$6:$L54&lt;&gt;""),$L$6:$L54)=1),1,IF(AND($L55=2,LOOKUP(2,1/($L$6:$L54&lt;&gt;""),$L$6:$L54)=2),LOOKUP(2,1/($O$6:$O54&lt;&gt;""),$O$6:$O54)+1,IF(AND($L55=2,LOOKUP(2,1/($L$6:$L54&lt;&gt;""),$L$6:$L54)=3),LOOKUP(2,1/($O$6:$O54&lt;&gt;""),$O$6:$O54)+1,IF($L55=3,LOOKUP(2,1/($O$6:$O54&lt;&gt;""),$O$6:$O54),FALSE))))))</f>
        <v/>
      </c>
      <c r="P55" s="98" t="str">
        <f>IF($L55="","",IF($L55=1,"",IF($L55=2,"",IF(AND($L55=3,LOOKUP(2,1/($L$6:$L54&lt;&gt;""),$L$6:$L54)=2),1,IF(AND($L55=3,LOOKUP(2,1/($L$6:$L54&lt;&gt;""),$L$6:$L54)=3),LOOKUP(2,1/($P$6:$P54&lt;&gt;""),$P$6:$P54)+1)))))</f>
        <v/>
      </c>
      <c r="Q55" s="6" t="str">
        <f t="shared" si="13"/>
        <v/>
      </c>
      <c r="S55" s="11"/>
    </row>
    <row r="56" spans="1:19" x14ac:dyDescent="0.35">
      <c r="A56" s="50" t="str">
        <f t="shared" si="14"/>
        <v/>
      </c>
      <c r="B56" s="51"/>
      <c r="C56" s="106"/>
      <c r="D56" s="42"/>
      <c r="E56" s="48"/>
      <c r="F56" s="48"/>
      <c r="G56" s="49"/>
      <c r="H56" s="49"/>
      <c r="I56" s="42"/>
      <c r="J56" s="67"/>
      <c r="M56" s="102" t="str">
        <f t="shared" si="12"/>
        <v/>
      </c>
      <c r="N56" s="6" t="str">
        <f>IF($L56="","",IF(L56=1,LOOKUP(2,1/($N$6:$N55&lt;&gt;""),$N$6:$N55)+1,IF($L56=2,LOOKUP(2,1/($N$6:$N55&lt;&gt;""),$N$6:$N55),IF($L56=3,LOOKUP(2,1/($N$6:$N55&lt;&gt;""),$N$6:$N55),FALSE))))</f>
        <v/>
      </c>
      <c r="O56" s="98" t="str">
        <f>IF($L56="","",IF($L56=1,"",IF(AND($L56=2,LOOKUP(2,1/($L$6:$L55&lt;&gt;""),$L$6:$L55)=1),1,IF(AND($L56=2,LOOKUP(2,1/($L$6:$L55&lt;&gt;""),$L$6:$L55)=2),LOOKUP(2,1/($O$6:$O55&lt;&gt;""),$O$6:$O55)+1,IF(AND($L56=2,LOOKUP(2,1/($L$6:$L55&lt;&gt;""),$L$6:$L55)=3),LOOKUP(2,1/($O$6:$O55&lt;&gt;""),$O$6:$O55)+1,IF($L56=3,LOOKUP(2,1/($O$6:$O55&lt;&gt;""),$O$6:$O55),FALSE))))))</f>
        <v/>
      </c>
      <c r="P56" s="98" t="str">
        <f>IF($L56="","",IF($L56=1,"",IF($L56=2,"",IF(AND($L56=3,LOOKUP(2,1/($L$6:$L55&lt;&gt;""),$L$6:$L55)=2),1,IF(AND($L56=3,LOOKUP(2,1/($L$6:$L55&lt;&gt;""),$L$6:$L55)=3),LOOKUP(2,1/($P$6:$P55&lt;&gt;""),$P$6:$P55)+1)))))</f>
        <v/>
      </c>
      <c r="Q56" s="6" t="str">
        <f t="shared" si="13"/>
        <v/>
      </c>
    </row>
    <row r="57" spans="1:19" x14ac:dyDescent="0.35">
      <c r="A57" s="50" t="str">
        <f t="shared" si="14"/>
        <v>3.2.4.</v>
      </c>
      <c r="B57" s="53" t="s">
        <v>19</v>
      </c>
      <c r="C57" s="106"/>
      <c r="D57" s="42"/>
      <c r="E57" s="48"/>
      <c r="F57" s="48"/>
      <c r="G57" s="49"/>
      <c r="H57" s="49">
        <f t="shared" si="3"/>
        <v>0</v>
      </c>
      <c r="I57" s="42"/>
      <c r="J57" s="67"/>
      <c r="L57" s="100">
        <v>2</v>
      </c>
      <c r="M57" s="102">
        <f t="shared" si="12"/>
        <v>3</v>
      </c>
      <c r="N57" s="6">
        <f>IF($L57="","",IF(L57=1,LOOKUP(2,1/($N$6:$N56&lt;&gt;""),$N$6:$N56)+1,IF($L57=2,LOOKUP(2,1/($N$6:$N56&lt;&gt;""),$N$6:$N56),IF($L57=3,LOOKUP(2,1/($N$6:$N56&lt;&gt;""),$N$6:$N56),FALSE))))</f>
        <v>2</v>
      </c>
      <c r="O57" s="98">
        <f>IF($L57="","",IF($L57=1,"",IF(AND($L57=2,LOOKUP(2,1/($L$6:$L56&lt;&gt;""),$L$6:$L56)=1),1,IF(AND($L57=2,LOOKUP(2,1/($L$6:$L56&lt;&gt;""),$L$6:$L56)=2),LOOKUP(2,1/($O$6:$O56&lt;&gt;""),$O$6:$O56)+1,IF(AND($L57=2,LOOKUP(2,1/($L$6:$L56&lt;&gt;""),$L$6:$L56)=3),LOOKUP(2,1/($O$6:$O56&lt;&gt;""),$O$6:$O56)+1,IF($L57=3,LOOKUP(2,1/($O$6:$O56&lt;&gt;""),$O$6:$O56),FALSE))))))</f>
        <v>4</v>
      </c>
      <c r="P57" s="98" t="str">
        <f>IF($L57="","",IF($L57=1,"",IF($L57=2,"",IF(AND($L57=3,LOOKUP(2,1/($L$6:$L56&lt;&gt;""),$L$6:$L56)=2),1,IF(AND($L57=3,LOOKUP(2,1/($L$6:$L56&lt;&gt;""),$L$6:$L56)=3),LOOKUP(2,1/($P$6:$P56&lt;&gt;""),$P$6:$P56)+1)))))</f>
        <v/>
      </c>
      <c r="Q57" s="6" t="str">
        <f t="shared" si="13"/>
        <v>3.2.4.</v>
      </c>
    </row>
    <row r="58" spans="1:19" x14ac:dyDescent="0.35">
      <c r="A58" s="54" t="str">
        <f t="shared" si="14"/>
        <v/>
      </c>
      <c r="B58" s="57" t="s">
        <v>69</v>
      </c>
      <c r="C58" s="106" t="s">
        <v>48</v>
      </c>
      <c r="D58" s="42"/>
      <c r="E58" s="48">
        <v>1</v>
      </c>
      <c r="F58" s="48"/>
      <c r="G58" s="49"/>
      <c r="H58" s="49"/>
      <c r="I58" s="42"/>
      <c r="J58" s="67"/>
      <c r="M58" s="102" t="str">
        <f t="shared" si="12"/>
        <v/>
      </c>
      <c r="N58" s="6" t="str">
        <f>IF($L58="","",IF(L58=1,LOOKUP(2,1/($N$6:$N57&lt;&gt;""),$N$6:$N57)+1,IF($L58=2,LOOKUP(2,1/($N$6:$N57&lt;&gt;""),$N$6:$N57),IF($L58=3,LOOKUP(2,1/($N$6:$N57&lt;&gt;""),$N$6:$N57),FALSE))))</f>
        <v/>
      </c>
      <c r="O58" s="98" t="str">
        <f>IF($L58="","",IF($L58=1,"",IF(AND($L58=2,LOOKUP(2,1/($L$6:$L57&lt;&gt;""),$L$6:$L57)=1),1,IF(AND($L58=2,LOOKUP(2,1/($L$6:$L57&lt;&gt;""),$L$6:$L57)=2),LOOKUP(2,1/($O$6:$O57&lt;&gt;""),$O$6:$O57)+1,IF(AND($L58=2,LOOKUP(2,1/($L$6:$L57&lt;&gt;""),$L$6:$L57)=3),LOOKUP(2,1/($O$6:$O57&lt;&gt;""),$O$6:$O57)+1,IF($L58=3,LOOKUP(2,1/($O$6:$O57&lt;&gt;""),$O$6:$O57),FALSE))))))</f>
        <v/>
      </c>
      <c r="P58" s="98" t="str">
        <f>IF($L58="","",IF($L58=1,"",IF($L58=2,"",IF(AND($L58=3,LOOKUP(2,1/($L$6:$L57&lt;&gt;""),$L$6:$L57)=2),1,IF(AND($L58=3,LOOKUP(2,1/($L$6:$L57&lt;&gt;""),$L$6:$L57)=3),LOOKUP(2,1/($P$6:$P57&lt;&gt;""),$P$6:$P57)+1)))))</f>
        <v/>
      </c>
      <c r="Q58" s="6" t="str">
        <f t="shared" si="13"/>
        <v/>
      </c>
      <c r="S58" s="11"/>
    </row>
    <row r="59" spans="1:19" x14ac:dyDescent="0.35">
      <c r="A59" s="54" t="str">
        <f t="shared" si="14"/>
        <v/>
      </c>
      <c r="B59" s="57" t="s">
        <v>70</v>
      </c>
      <c r="C59" s="106" t="s">
        <v>48</v>
      </c>
      <c r="D59" s="42"/>
      <c r="E59" s="48">
        <v>1</v>
      </c>
      <c r="F59" s="48"/>
      <c r="G59" s="49"/>
      <c r="H59" s="49"/>
      <c r="I59" s="42"/>
      <c r="J59" s="67"/>
      <c r="M59" s="102" t="str">
        <f t="shared" si="12"/>
        <v/>
      </c>
      <c r="N59" s="6" t="str">
        <f>IF($L59="","",IF(L59=1,LOOKUP(2,1/($N$6:$N58&lt;&gt;""),$N$6:$N58)+1,IF($L59=2,LOOKUP(2,1/($N$6:$N58&lt;&gt;""),$N$6:$N58),IF($L59=3,LOOKUP(2,1/($N$6:$N58&lt;&gt;""),$N$6:$N58),FALSE))))</f>
        <v/>
      </c>
      <c r="O59" s="98" t="str">
        <f>IF($L59="","",IF($L59=1,"",IF(AND($L59=2,LOOKUP(2,1/($L$6:$L58&lt;&gt;""),$L$6:$L58)=1),1,IF(AND($L59=2,LOOKUP(2,1/($L$6:$L58&lt;&gt;""),$L$6:$L58)=2),LOOKUP(2,1/($O$6:$O58&lt;&gt;""),$O$6:$O58)+1,IF(AND($L59=2,LOOKUP(2,1/($L$6:$L58&lt;&gt;""),$L$6:$L58)=3),LOOKUP(2,1/($O$6:$O58&lt;&gt;""),$O$6:$O58)+1,IF($L59=3,LOOKUP(2,1/($O$6:$O58&lt;&gt;""),$O$6:$O58),FALSE))))))</f>
        <v/>
      </c>
      <c r="P59" s="98" t="str">
        <f>IF($L59="","",IF($L59=1,"",IF($L59=2,"",IF(AND($L59=3,LOOKUP(2,1/($L$6:$L58&lt;&gt;""),$L$6:$L58)=2),1,IF(AND($L59=3,LOOKUP(2,1/($L$6:$L58&lt;&gt;""),$L$6:$L58)=3),LOOKUP(2,1/($P$6:$P58&lt;&gt;""),$P$6:$P58)+1)))))</f>
        <v/>
      </c>
      <c r="Q59" s="6" t="str">
        <f t="shared" si="13"/>
        <v/>
      </c>
      <c r="S59" s="11"/>
    </row>
    <row r="60" spans="1:19" x14ac:dyDescent="0.35">
      <c r="A60" s="39" t="str">
        <f t="shared" si="14"/>
        <v/>
      </c>
      <c r="B60" s="40"/>
      <c r="C60" s="105"/>
      <c r="D60" s="12"/>
      <c r="E60" s="107"/>
      <c r="F60" s="45"/>
      <c r="G60" s="46"/>
      <c r="H60" s="46"/>
      <c r="I60" s="43"/>
      <c r="J60" s="69"/>
      <c r="M60" s="102" t="str">
        <f t="shared" si="12"/>
        <v/>
      </c>
      <c r="N60" s="6" t="str">
        <f>IF($L60="","",IF(L60=1,LOOKUP(2,1/($N$6:$N59&lt;&gt;""),$N$6:$N59)+1,IF($L60=2,LOOKUP(2,1/($N$6:$N59&lt;&gt;""),$N$6:$N59),IF($L60=3,LOOKUP(2,1/($N$6:$N59&lt;&gt;""),$N$6:$N59),FALSE))))</f>
        <v/>
      </c>
      <c r="O60" s="98" t="str">
        <f>IF($L60="","",IF($L60=1,"",IF(AND($L60=2,LOOKUP(2,1/($L$6:$L59&lt;&gt;""),$L$6:$L59)=1),1,IF(AND($L60=2,LOOKUP(2,1/($L$6:$L59&lt;&gt;""),$L$6:$L59)=2),LOOKUP(2,1/($O$6:$O59&lt;&gt;""),$O$6:$O59)+1,IF(AND($L60=2,LOOKUP(2,1/($L$6:$L59&lt;&gt;""),$L$6:$L59)=3),LOOKUP(2,1/($O$6:$O59&lt;&gt;""),$O$6:$O59)+1,IF($L60=3,LOOKUP(2,1/($O$6:$O59&lt;&gt;""),$O$6:$O59),FALSE))))))</f>
        <v/>
      </c>
      <c r="P60" s="98" t="str">
        <f>IF($L60="","",IF($L60=1,"",IF($L60=2,"",IF(AND($L60=3,LOOKUP(2,1/($L$6:$L59&lt;&gt;""),$L$6:$L59)=2),1,IF(AND($L60=3,LOOKUP(2,1/($L$6:$L59&lt;&gt;""),$L$6:$L59)=3),LOOKUP(2,1/($P$6:$P59&lt;&gt;""),$P$6:$P59)+1)))))</f>
        <v/>
      </c>
      <c r="Q60" s="6" t="str">
        <f t="shared" si="13"/>
        <v/>
      </c>
    </row>
    <row r="61" spans="1:19" x14ac:dyDescent="0.35">
      <c r="A61" s="99" t="str">
        <f t="shared" si="14"/>
        <v>3.3.</v>
      </c>
      <c r="B61" s="38" t="s">
        <v>109</v>
      </c>
      <c r="C61" s="37"/>
      <c r="D61" s="12"/>
      <c r="E61" s="37"/>
      <c r="F61" s="37"/>
      <c r="G61" s="37"/>
      <c r="H61" s="37"/>
      <c r="I61" s="12"/>
      <c r="J61" s="70">
        <f>SUM(H62:H119)</f>
        <v>0</v>
      </c>
      <c r="L61" s="100">
        <v>1</v>
      </c>
      <c r="M61" s="102">
        <f t="shared" si="12"/>
        <v>3</v>
      </c>
      <c r="N61" s="6">
        <f>IF($L61="","",IF(L61=1,LOOKUP(2,1/($N$6:$N60&lt;&gt;""),$N$6:$N60)+1,IF($L61=2,LOOKUP(2,1/($N$6:$N60&lt;&gt;""),$N$6:$N60),IF($L61=3,LOOKUP(2,1/($N$6:$N60&lt;&gt;""),$N$6:$N60),FALSE))))</f>
        <v>3</v>
      </c>
      <c r="O61" s="98" t="str">
        <f>IF($L61="","",IF($L61=1,"",IF(AND($L61=2,LOOKUP(2,1/($L$6:$L60&lt;&gt;""),$L$6:$L60)=1),1,IF(AND($L61=2,LOOKUP(2,1/($L$6:$L60&lt;&gt;""),$L$6:$L60)=2),LOOKUP(2,1/($O$6:$O60&lt;&gt;""),$O$6:$O60)+1,IF(AND($L61=2,LOOKUP(2,1/($L$6:$L60&lt;&gt;""),$L$6:$L60)=3),LOOKUP(2,1/($O$6:$O60&lt;&gt;""),$O$6:$O60)+1,IF($L61=3,LOOKUP(2,1/($O$6:$O60&lt;&gt;""),$O$6:$O60),FALSE))))))</f>
        <v/>
      </c>
      <c r="P61" s="98" t="str">
        <f>IF($L61="","",IF($L61=1,"",IF($L61=2,"",IF(AND($L61=3,LOOKUP(2,1/($L$6:$L60&lt;&gt;""),$L$6:$L60)=2),1,IF(AND($L61=3,LOOKUP(2,1/($L$6:$L60&lt;&gt;""),$L$6:$L60)=3),LOOKUP(2,1/($P$6:$P60&lt;&gt;""),$P$6:$P60)+1)))))</f>
        <v/>
      </c>
      <c r="Q61" s="6" t="str">
        <f t="shared" si="13"/>
        <v>3.3.</v>
      </c>
    </row>
    <row r="62" spans="1:19" x14ac:dyDescent="0.35">
      <c r="A62" s="50" t="str">
        <f t="shared" si="14"/>
        <v>3.3.1.</v>
      </c>
      <c r="B62" s="53" t="s">
        <v>20</v>
      </c>
      <c r="C62" s="106"/>
      <c r="D62" s="42"/>
      <c r="E62" s="48"/>
      <c r="F62" s="48"/>
      <c r="G62" s="49"/>
      <c r="H62" s="49">
        <f t="shared" ref="H62" si="15">F62*G62</f>
        <v>0</v>
      </c>
      <c r="I62" s="42"/>
      <c r="J62" s="67"/>
      <c r="L62" s="100">
        <v>2</v>
      </c>
      <c r="M62" s="102">
        <f t="shared" ref="M62:M69" si="16">IF($L62="","",$M$6)</f>
        <v>3</v>
      </c>
      <c r="N62" s="6">
        <f>IF($L62="","",IF(L62=1,LOOKUP(2,1/($N$6:$N61&lt;&gt;""),$N$6:$N61)+1,IF($L62=2,LOOKUP(2,1/($N$6:$N61&lt;&gt;""),$N$6:$N61),IF($L62=3,LOOKUP(2,1/($N$6:$N61&lt;&gt;""),$N$6:$N61),FALSE))))</f>
        <v>3</v>
      </c>
      <c r="O62" s="98">
        <f>IF($L62="","",IF($L62=1,"",IF(AND($L62=2,LOOKUP(2,1/($L$6:$L61&lt;&gt;""),$L$6:$L61)=1),1,IF(AND($L62=2,LOOKUP(2,1/($L$6:$L61&lt;&gt;""),$L$6:$L61)=2),LOOKUP(2,1/($O$6:$O61&lt;&gt;""),$O$6:$O61)+1,IF(AND($L62=2,LOOKUP(2,1/($L$6:$L61&lt;&gt;""),$L$6:$L61)=3),LOOKUP(2,1/($O$6:$O61&lt;&gt;""),$O$6:$O61)+1,IF($L62=3,LOOKUP(2,1/($O$6:$O61&lt;&gt;""),$O$6:$O61),FALSE))))))</f>
        <v>1</v>
      </c>
      <c r="P62" s="98" t="str">
        <f>IF($L62="","",IF($L62=1,"",IF($L62=2,"",IF(AND($L62=3,LOOKUP(2,1/($L$6:$L61&lt;&gt;""),$L$6:$L61)=2),1,IF(AND($L62=3,LOOKUP(2,1/($L$6:$L61&lt;&gt;""),$L$6:$L61)=3),LOOKUP(2,1/($P$6:$P61&lt;&gt;""),$P$6:$P61)+1)))))</f>
        <v/>
      </c>
      <c r="Q62" s="6" t="str">
        <f t="shared" ref="Q62:Q69" si="17">IF($L62="","",IF($P62&lt;&gt;"",$M62&amp;"."&amp;$N62&amp;"."&amp;$O62&amp;"."&amp;$P62&amp;".",IF($O62&lt;&gt;"",$M62&amp;"."&amp;$N62&amp;"."&amp;$O62&amp;".",IF($N62&lt;&gt;"",$M62&amp;"."&amp;$N62&amp;".",FALSE))))</f>
        <v>3.3.1.</v>
      </c>
      <c r="S62" s="9"/>
    </row>
    <row r="63" spans="1:19" x14ac:dyDescent="0.35">
      <c r="A63" s="54" t="str">
        <f t="shared" si="14"/>
        <v/>
      </c>
      <c r="B63" s="57" t="s">
        <v>71</v>
      </c>
      <c r="C63" s="106" t="s">
        <v>54</v>
      </c>
      <c r="D63" s="42"/>
      <c r="E63" s="155">
        <f>SUM(E68,E69)+15</f>
        <v>335.99</v>
      </c>
      <c r="F63" s="48"/>
      <c r="G63" s="49"/>
      <c r="H63" s="49"/>
      <c r="I63" s="42"/>
      <c r="J63" s="67"/>
      <c r="M63" s="102" t="str">
        <f t="shared" si="16"/>
        <v/>
      </c>
      <c r="N63" s="6" t="str">
        <f>IF($L63="","",IF(L63=1,LOOKUP(2,1/($N$6:$N61&lt;&gt;""),$N$6:$N61)+1,IF($L63=2,LOOKUP(2,1/($N$6:$N61&lt;&gt;""),$N$6:$N61),IF($L63=3,LOOKUP(2,1/($N$6:$N61&lt;&gt;""),$N$6:$N61),FALSE))))</f>
        <v/>
      </c>
      <c r="O63" s="98" t="str">
        <f>IF($L63="","",IF($L63=1,"",IF(AND($L63=2,LOOKUP(2,1/($L$6:$L61&lt;&gt;""),$L$6:$L61)=1),1,IF(AND($L63=2,LOOKUP(2,1/($L$6:$L61&lt;&gt;""),$L$6:$L61)=2),LOOKUP(2,1/($O$6:$O61&lt;&gt;""),$O$6:$O61)+1,IF(AND($L63=2,LOOKUP(2,1/($L$6:$L61&lt;&gt;""),$L$6:$L61)=3),LOOKUP(2,1/($O$6:$O61&lt;&gt;""),$O$6:$O61)+1,IF($L63=3,LOOKUP(2,1/($O$6:$O61&lt;&gt;""),$O$6:$O61),FALSE))))))</f>
        <v/>
      </c>
      <c r="P63" s="98" t="str">
        <f>IF($L63="","",IF($L63=1,"",IF($L63=2,"",IF(AND($L63=3,LOOKUP(2,1/($L$6:$L61&lt;&gt;""),$L$6:$L61)=2),1,IF(AND($L63=3,LOOKUP(2,1/($L$6:$L61&lt;&gt;""),$L$6:$L61)=3),LOOKUP(2,1/($P$6:$P61&lt;&gt;""),$P$6:$P61)+1)))))</f>
        <v/>
      </c>
      <c r="Q63" s="6" t="str">
        <f t="shared" si="17"/>
        <v/>
      </c>
      <c r="S63" s="9"/>
    </row>
    <row r="64" spans="1:19" x14ac:dyDescent="0.35">
      <c r="A64" s="50" t="str">
        <f t="shared" si="14"/>
        <v/>
      </c>
      <c r="B64" s="57" t="s">
        <v>74</v>
      </c>
      <c r="C64" s="106"/>
      <c r="D64" s="42"/>
      <c r="E64" s="48"/>
      <c r="F64" s="48"/>
      <c r="G64" s="49"/>
      <c r="H64" s="49"/>
      <c r="I64" s="42"/>
      <c r="J64" s="67"/>
      <c r="M64" s="102" t="str">
        <f t="shared" si="16"/>
        <v/>
      </c>
      <c r="N64" s="6" t="str">
        <f>IF($L64="","",IF(L64=1,LOOKUP(2,1/($N$6:$N63&lt;&gt;""),$N$6:$N63)+1,IF($L64=2,LOOKUP(2,1/($N$6:$N63&lt;&gt;""),$N$6:$N63),IF($L64=3,LOOKUP(2,1/($N$6:$N63&lt;&gt;""),$N$6:$N63),FALSE))))</f>
        <v/>
      </c>
      <c r="O64" s="98" t="str">
        <f>IF($L64="","",IF($L64=1,"",IF(AND($L64=2,LOOKUP(2,1/($L$6:$L63&lt;&gt;""),$L$6:$L63)=1),1,IF(AND($L64=2,LOOKUP(2,1/($L$6:$L63&lt;&gt;""),$L$6:$L63)=2),LOOKUP(2,1/($O$6:$O63&lt;&gt;""),$O$6:$O63)+1,IF(AND($L64=2,LOOKUP(2,1/($L$6:$L63&lt;&gt;""),$L$6:$L63)=3),LOOKUP(2,1/($O$6:$O63&lt;&gt;""),$O$6:$O63)+1,IF($L64=3,LOOKUP(2,1/($O$6:$O63&lt;&gt;""),$O$6:$O63),FALSE))))))</f>
        <v/>
      </c>
      <c r="P64" s="98" t="str">
        <f>IF($L64="","",IF($L64=1,"",IF($L64=2,"",IF(AND($L64=3,LOOKUP(2,1/($L$6:$L63&lt;&gt;""),$L$6:$L63)=2),1,IF(AND($L64=3,LOOKUP(2,1/($L$6:$L63&lt;&gt;""),$L$6:$L63)=3),LOOKUP(2,1/($P$6:$P63&lt;&gt;""),$P$6:$P63)+1)))))</f>
        <v/>
      </c>
      <c r="Q64" s="6" t="str">
        <f t="shared" si="17"/>
        <v/>
      </c>
    </row>
    <row r="65" spans="1:19" ht="26" x14ac:dyDescent="0.35">
      <c r="A65" s="50" t="str">
        <f t="shared" si="14"/>
        <v/>
      </c>
      <c r="B65" s="56" t="s">
        <v>144</v>
      </c>
      <c r="C65" s="106" t="s">
        <v>54</v>
      </c>
      <c r="D65" s="42"/>
      <c r="E65" s="48">
        <v>9.3000000000000007</v>
      </c>
      <c r="F65" s="48"/>
      <c r="G65" s="49"/>
      <c r="H65" s="49"/>
      <c r="I65" s="42"/>
      <c r="J65" s="67"/>
      <c r="M65" s="102" t="str">
        <f t="shared" si="16"/>
        <v/>
      </c>
      <c r="N65" s="6" t="str">
        <f>IF($L65="","",IF(L65=1,LOOKUP(2,1/($N$6:$N64&lt;&gt;""),$N$6:$N64)+1,IF($L65=2,LOOKUP(2,1/($N$6:$N64&lt;&gt;""),$N$6:$N64),IF($L65=3,LOOKUP(2,1/($N$6:$N64&lt;&gt;""),$N$6:$N64),FALSE))))</f>
        <v/>
      </c>
      <c r="O65" s="98" t="str">
        <f>IF($L65="","",IF($L65=1,"",IF(AND($L65=2,LOOKUP(2,1/($L$6:$L64&lt;&gt;""),$L$6:$L64)=1),1,IF(AND($L65=2,LOOKUP(2,1/($L$6:$L64&lt;&gt;""),$L$6:$L64)=2),LOOKUP(2,1/($O$6:$O64&lt;&gt;""),$O$6:$O64)+1,IF(AND($L65=2,LOOKUP(2,1/($L$6:$L64&lt;&gt;""),$L$6:$L64)=3),LOOKUP(2,1/($O$6:$O64&lt;&gt;""),$O$6:$O64)+1,IF($L65=3,LOOKUP(2,1/($O$6:$O64&lt;&gt;""),$O$6:$O64),FALSE))))))</f>
        <v/>
      </c>
      <c r="P65" s="98" t="str">
        <f>IF($L65="","",IF($L65=1,"",IF($L65=2,"",IF(AND($L65=3,LOOKUP(2,1/($L$6:$L64&lt;&gt;""),$L$6:$L64)=2),1,IF(AND($L65=3,LOOKUP(2,1/($L$6:$L64&lt;&gt;""),$L$6:$L64)=3),LOOKUP(2,1/($P$6:$P64&lt;&gt;""),$P$6:$P64)+1)))))</f>
        <v/>
      </c>
      <c r="Q65" s="6" t="str">
        <f t="shared" si="17"/>
        <v/>
      </c>
      <c r="S65" s="9"/>
    </row>
    <row r="66" spans="1:19" x14ac:dyDescent="0.35">
      <c r="A66" s="50" t="str">
        <f t="shared" ref="A66:A73" si="18">IF($Q66="","",$Q66)</f>
        <v/>
      </c>
      <c r="B66" s="56" t="s">
        <v>125</v>
      </c>
      <c r="C66" s="106" t="s">
        <v>127</v>
      </c>
      <c r="D66" s="42"/>
      <c r="E66" s="48"/>
      <c r="F66" s="48"/>
      <c r="G66" s="49"/>
      <c r="H66" s="49"/>
      <c r="I66" s="42"/>
      <c r="J66" s="67"/>
      <c r="M66" s="102" t="str">
        <f t="shared" si="16"/>
        <v/>
      </c>
      <c r="N66" s="6" t="str">
        <f>IF($L66="","",IF(L66=1,LOOKUP(2,1/($N$6:$N65&lt;&gt;""),$N$6:$N65)+1,IF($L66=2,LOOKUP(2,1/($N$6:$N65&lt;&gt;""),$N$6:$N65),IF($L66=3,LOOKUP(2,1/($N$6:$N65&lt;&gt;""),$N$6:$N65),FALSE))))</f>
        <v/>
      </c>
      <c r="O66" s="98" t="str">
        <f>IF($L66="","",IF($L66=1,"",IF(AND($L66=2,LOOKUP(2,1/($L$6:$L65&lt;&gt;""),$L$6:$L65)=1),1,IF(AND($L66=2,LOOKUP(2,1/($L$6:$L65&lt;&gt;""),$L$6:$L65)=2),LOOKUP(2,1/($O$6:$O65&lt;&gt;""),$O$6:$O65)+1,IF(AND($L66=2,LOOKUP(2,1/($L$6:$L65&lt;&gt;""),$L$6:$L65)=3),LOOKUP(2,1/($O$6:$O65&lt;&gt;""),$O$6:$O65)+1,IF($L66=3,LOOKUP(2,1/($O$6:$O65&lt;&gt;""),$O$6:$O65),FALSE))))))</f>
        <v/>
      </c>
      <c r="P66" s="98" t="str">
        <f>IF($L66="","",IF($L66=1,"",IF($L66=2,"",IF(AND($L66=3,LOOKUP(2,1/($L$6:$L65&lt;&gt;""),$L$6:$L65)=2),1,IF(AND($L66=3,LOOKUP(2,1/($L$6:$L65&lt;&gt;""),$L$6:$L65)=3),LOOKUP(2,1/($P$6:$P65&lt;&gt;""),$P$6:$P65)+1)))))</f>
        <v/>
      </c>
      <c r="Q66" s="6" t="str">
        <f t="shared" si="17"/>
        <v/>
      </c>
      <c r="S66" s="9"/>
    </row>
    <row r="67" spans="1:19" x14ac:dyDescent="0.35">
      <c r="A67" s="50" t="str">
        <f t="shared" si="18"/>
        <v/>
      </c>
      <c r="B67" s="57" t="s">
        <v>75</v>
      </c>
      <c r="C67" s="106"/>
      <c r="D67" s="42"/>
      <c r="E67" s="48"/>
      <c r="F67" s="48"/>
      <c r="G67" s="49"/>
      <c r="H67" s="49"/>
      <c r="I67" s="42"/>
      <c r="J67" s="67"/>
      <c r="M67" s="102" t="str">
        <f t="shared" si="16"/>
        <v/>
      </c>
      <c r="N67" s="6" t="str">
        <f>IF($L67="","",IF(L67=1,LOOKUP(2,1/($N$6:$N66&lt;&gt;""),$N$6:$N66)+1,IF($L67=2,LOOKUP(2,1/($N$6:$N66&lt;&gt;""),$N$6:$N66),IF($L67=3,LOOKUP(2,1/($N$6:$N66&lt;&gt;""),$N$6:$N66),FALSE))))</f>
        <v/>
      </c>
      <c r="O67" s="98" t="str">
        <f>IF($L67="","",IF($L67=1,"",IF(AND($L67=2,LOOKUP(2,1/($L$6:$L66&lt;&gt;""),$L$6:$L66)=1),1,IF(AND($L67=2,LOOKUP(2,1/($L$6:$L66&lt;&gt;""),$L$6:$L66)=2),LOOKUP(2,1/($O$6:$O66&lt;&gt;""),$O$6:$O66)+1,IF(AND($L67=2,LOOKUP(2,1/($L$6:$L66&lt;&gt;""),$L$6:$L66)=3),LOOKUP(2,1/($O$6:$O66&lt;&gt;""),$O$6:$O66)+1,IF($L67=3,LOOKUP(2,1/($O$6:$O66&lt;&gt;""),$O$6:$O66),FALSE))))))</f>
        <v/>
      </c>
      <c r="P67" s="98" t="str">
        <f>IF($L67="","",IF($L67=1,"",IF($L67=2,"",IF(AND($L67=3,LOOKUP(2,1/($L$6:$L66&lt;&gt;""),$L$6:$L66)=2),1,IF(AND($L67=3,LOOKUP(2,1/($L$6:$L66&lt;&gt;""),$L$6:$L66)=3),LOOKUP(2,1/($P$6:$P66&lt;&gt;""),$P$6:$P66)+1)))))</f>
        <v/>
      </c>
      <c r="Q67" s="6" t="str">
        <f t="shared" si="17"/>
        <v/>
      </c>
    </row>
    <row r="68" spans="1:19" x14ac:dyDescent="0.35">
      <c r="A68" s="50" t="str">
        <f t="shared" si="18"/>
        <v/>
      </c>
      <c r="B68" s="56" t="s">
        <v>128</v>
      </c>
      <c r="C68" s="106" t="s">
        <v>54</v>
      </c>
      <c r="D68" s="42"/>
      <c r="E68" s="155">
        <f>215.17+15</f>
        <v>230.17</v>
      </c>
      <c r="F68" s="48"/>
      <c r="G68" s="49"/>
      <c r="H68" s="49"/>
      <c r="I68" s="42"/>
      <c r="J68" s="67"/>
      <c r="M68" s="102" t="str">
        <f t="shared" si="16"/>
        <v/>
      </c>
      <c r="N68" s="6" t="str">
        <f>IF($L68="","",IF(L68=1,LOOKUP(2,1/($N$6:$N67&lt;&gt;""),$N$6:$N67)+1,IF($L68=2,LOOKUP(2,1/($N$6:$N67&lt;&gt;""),$N$6:$N67),IF($L68=3,LOOKUP(2,1/($N$6:$N67&lt;&gt;""),$N$6:$N67),FALSE))))</f>
        <v/>
      </c>
      <c r="O68" s="98" t="str">
        <f>IF($L68="","",IF($L68=1,"",IF(AND($L68=2,LOOKUP(2,1/($L$6:$L67&lt;&gt;""),$L$6:$L67)=1),1,IF(AND($L68=2,LOOKUP(2,1/($L$6:$L67&lt;&gt;""),$L$6:$L67)=2),LOOKUP(2,1/($O$6:$O67&lt;&gt;""),$O$6:$O67)+1,IF(AND($L68=2,LOOKUP(2,1/($L$6:$L67&lt;&gt;""),$L$6:$L67)=3),LOOKUP(2,1/($O$6:$O67&lt;&gt;""),$O$6:$O67)+1,IF($L68=3,LOOKUP(2,1/($O$6:$O67&lt;&gt;""),$O$6:$O67),FALSE))))))</f>
        <v/>
      </c>
      <c r="P68" s="98" t="str">
        <f>IF($L68="","",IF($L68=1,"",IF($L68=2,"",IF(AND($L68=3,LOOKUP(2,1/($L$6:$L67&lt;&gt;""),$L$6:$L67)=2),1,IF(AND($L68=3,LOOKUP(2,1/($L$6:$L67&lt;&gt;""),$L$6:$L67)=3),LOOKUP(2,1/($P$6:$P67&lt;&gt;""),$P$6:$P67)+1)))))</f>
        <v/>
      </c>
      <c r="Q68" s="6" t="str">
        <f t="shared" si="17"/>
        <v/>
      </c>
      <c r="S68" s="11"/>
    </row>
    <row r="69" spans="1:19" x14ac:dyDescent="0.35">
      <c r="A69" s="50" t="str">
        <f t="shared" si="18"/>
        <v/>
      </c>
      <c r="B69" s="56" t="s">
        <v>145</v>
      </c>
      <c r="C69" s="106" t="s">
        <v>54</v>
      </c>
      <c r="D69" s="42"/>
      <c r="E69" s="48">
        <v>90.82</v>
      </c>
      <c r="F69" s="48"/>
      <c r="G69" s="49"/>
      <c r="H69" s="49"/>
      <c r="I69" s="42"/>
      <c r="J69" s="67"/>
      <c r="M69" s="102" t="str">
        <f t="shared" si="16"/>
        <v/>
      </c>
      <c r="N69" s="6" t="str">
        <f>IF($L69="","",IF(L69=1,LOOKUP(2,1/($N$6:$N68&lt;&gt;""),$N$6:$N68)+1,IF($L69=2,LOOKUP(2,1/($N$6:$N68&lt;&gt;""),$N$6:$N68),IF($L69=3,LOOKUP(2,1/($N$6:$N68&lt;&gt;""),$N$6:$N68),FALSE))))</f>
        <v/>
      </c>
      <c r="O69" s="98" t="str">
        <f>IF($L69="","",IF($L69=1,"",IF(AND($L69=2,LOOKUP(2,1/($L$6:$L68&lt;&gt;""),$L$6:$L68)=1),1,IF(AND($L69=2,LOOKUP(2,1/($L$6:$L68&lt;&gt;""),$L$6:$L68)=2),LOOKUP(2,1/($O$6:$O68&lt;&gt;""),$O$6:$O68)+1,IF(AND($L69=2,LOOKUP(2,1/($L$6:$L68&lt;&gt;""),$L$6:$L68)=3),LOOKUP(2,1/($O$6:$O68&lt;&gt;""),$O$6:$O68)+1,IF($L69=3,LOOKUP(2,1/($O$6:$O68&lt;&gt;""),$O$6:$O68),FALSE))))))</f>
        <v/>
      </c>
      <c r="P69" s="98" t="str">
        <f>IF($L69="","",IF($L69=1,"",IF($L69=2,"",IF(AND($L69=3,LOOKUP(2,1/($L$6:$L68&lt;&gt;""),$L$6:$L68)=2),1,IF(AND($L69=3,LOOKUP(2,1/($L$6:$L68&lt;&gt;""),$L$6:$L68)=3),LOOKUP(2,1/($P$6:$P68&lt;&gt;""),$P$6:$P68)+1)))))</f>
        <v/>
      </c>
      <c r="Q69" s="6" t="str">
        <f t="shared" si="17"/>
        <v/>
      </c>
      <c r="S69" s="11"/>
    </row>
    <row r="70" spans="1:19" x14ac:dyDescent="0.35">
      <c r="A70" s="50" t="str">
        <f t="shared" si="18"/>
        <v/>
      </c>
      <c r="B70" s="56" t="s">
        <v>76</v>
      </c>
      <c r="C70" s="106" t="s">
        <v>48</v>
      </c>
      <c r="D70" s="42"/>
      <c r="E70" s="48">
        <v>1</v>
      </c>
      <c r="F70" s="48"/>
      <c r="G70" s="49"/>
      <c r="H70" s="49"/>
      <c r="I70" s="42"/>
      <c r="J70" s="67"/>
      <c r="M70" s="102" t="str">
        <f t="shared" ref="M70:M91" si="19">IF($L70="","",$M$6)</f>
        <v/>
      </c>
      <c r="N70" s="6" t="str">
        <f>IF($L70="","",IF(L70=1,LOOKUP(2,1/($N$6:$N69&lt;&gt;""),$N$6:$N69)+1,IF($L70=2,LOOKUP(2,1/($N$6:$N69&lt;&gt;""),$N$6:$N69),IF($L70=3,LOOKUP(2,1/($N$6:$N69&lt;&gt;""),$N$6:$N69),FALSE))))</f>
        <v/>
      </c>
      <c r="O70" s="98" t="str">
        <f>IF($L70="","",IF($L70=1,"",IF(AND($L70=2,LOOKUP(2,1/($L$6:$L69&lt;&gt;""),$L$6:$L69)=1),1,IF(AND($L70=2,LOOKUP(2,1/($L$6:$L69&lt;&gt;""),$L$6:$L69)=2),LOOKUP(2,1/($O$6:$O69&lt;&gt;""),$O$6:$O69)+1,IF(AND($L70=2,LOOKUP(2,1/($L$6:$L69&lt;&gt;""),$L$6:$L69)=3),LOOKUP(2,1/($O$6:$O69&lt;&gt;""),$O$6:$O69)+1,IF($L70=3,LOOKUP(2,1/($O$6:$O69&lt;&gt;""),$O$6:$O69),FALSE))))))</f>
        <v/>
      </c>
      <c r="P70" s="98" t="str">
        <f>IF($L70="","",IF($L70=1,"",IF($L70=2,"",IF(AND($L70=3,LOOKUP(2,1/($L$6:$L69&lt;&gt;""),$L$6:$L69)=2),1,IF(AND($L70=3,LOOKUP(2,1/($L$6:$L69&lt;&gt;""),$L$6:$L69)=3),LOOKUP(2,1/($P$6:$P69&lt;&gt;""),$P$6:$P69)+1)))))</f>
        <v/>
      </c>
      <c r="Q70" s="6" t="str">
        <f t="shared" ref="Q70:Q91" si="20">IF($L70="","",IF($P70&lt;&gt;"",$M70&amp;"."&amp;$N70&amp;"."&amp;$O70&amp;"."&amp;$P70&amp;".",IF($O70&lt;&gt;"",$M70&amp;"."&amp;$N70&amp;"."&amp;$O70&amp;".",IF($N70&lt;&gt;"",$M70&amp;"."&amp;$N70&amp;".",FALSE))))</f>
        <v/>
      </c>
    </row>
    <row r="71" spans="1:19" x14ac:dyDescent="0.35">
      <c r="A71" s="50" t="str">
        <f t="shared" si="18"/>
        <v/>
      </c>
      <c r="B71" s="56" t="s">
        <v>146</v>
      </c>
      <c r="C71" s="106" t="s">
        <v>49</v>
      </c>
      <c r="D71" s="42"/>
      <c r="E71" s="48">
        <v>5</v>
      </c>
      <c r="F71" s="48"/>
      <c r="G71" s="49"/>
      <c r="H71" s="49"/>
      <c r="I71" s="42"/>
      <c r="J71" s="67"/>
      <c r="M71" s="102" t="str">
        <f t="shared" si="19"/>
        <v/>
      </c>
      <c r="N71" s="6" t="str">
        <f>IF($L71="","",IF(L71=1,LOOKUP(2,1/($N$6:$N70&lt;&gt;""),$N$6:$N70)+1,IF($L71=2,LOOKUP(2,1/($N$6:$N70&lt;&gt;""),$N$6:$N70),IF($L71=3,LOOKUP(2,1/($N$6:$N70&lt;&gt;""),$N$6:$N70),FALSE))))</f>
        <v/>
      </c>
      <c r="O71" s="98" t="str">
        <f>IF($L71="","",IF($L71=1,"",IF(AND($L71=2,LOOKUP(2,1/($L$6:$L70&lt;&gt;""),$L$6:$L70)=1),1,IF(AND($L71=2,LOOKUP(2,1/($L$6:$L70&lt;&gt;""),$L$6:$L70)=2),LOOKUP(2,1/($O$6:$O70&lt;&gt;""),$O$6:$O70)+1,IF(AND($L71=2,LOOKUP(2,1/($L$6:$L70&lt;&gt;""),$L$6:$L70)=3),LOOKUP(2,1/($O$6:$O70&lt;&gt;""),$O$6:$O70)+1,IF($L71=3,LOOKUP(2,1/($O$6:$O70&lt;&gt;""),$O$6:$O70),FALSE))))))</f>
        <v/>
      </c>
      <c r="P71" s="98" t="str">
        <f>IF($L71="","",IF($L71=1,"",IF($L71=2,"",IF(AND($L71=3,LOOKUP(2,1/($L$6:$L70&lt;&gt;""),$L$6:$L70)=2),1,IF(AND($L71=3,LOOKUP(2,1/($L$6:$L70&lt;&gt;""),$L$6:$L70)=3),LOOKUP(2,1/($P$6:$P70&lt;&gt;""),$P$6:$P70)+1)))))</f>
        <v/>
      </c>
      <c r="Q71" s="6" t="str">
        <f t="shared" si="20"/>
        <v/>
      </c>
    </row>
    <row r="72" spans="1:19" x14ac:dyDescent="0.35">
      <c r="A72" s="50" t="str">
        <f t="shared" si="18"/>
        <v/>
      </c>
      <c r="B72" s="56" t="s">
        <v>77</v>
      </c>
      <c r="C72" s="106" t="s">
        <v>48</v>
      </c>
      <c r="D72" s="42"/>
      <c r="E72" s="48">
        <v>1</v>
      </c>
      <c r="F72" s="48"/>
      <c r="G72" s="49"/>
      <c r="H72" s="49"/>
      <c r="I72" s="42"/>
      <c r="J72" s="67"/>
      <c r="M72" s="102" t="str">
        <f t="shared" si="19"/>
        <v/>
      </c>
      <c r="N72" s="6" t="str">
        <f>IF($L72="","",IF(L72=1,LOOKUP(2,1/($N$6:$N71&lt;&gt;""),$N$6:$N71)+1,IF($L72=2,LOOKUP(2,1/($N$6:$N71&lt;&gt;""),$N$6:$N71),IF($L72=3,LOOKUP(2,1/($N$6:$N71&lt;&gt;""),$N$6:$N71),FALSE))))</f>
        <v/>
      </c>
      <c r="O72" s="98" t="str">
        <f>IF($L72="","",IF($L72=1,"",IF(AND($L72=2,LOOKUP(2,1/($L$6:$L71&lt;&gt;""),$L$6:$L71)=1),1,IF(AND($L72=2,LOOKUP(2,1/($L$6:$L71&lt;&gt;""),$L$6:$L71)=2),LOOKUP(2,1/($O$6:$O71&lt;&gt;""),$O$6:$O71)+1,IF(AND($L72=2,LOOKUP(2,1/($L$6:$L71&lt;&gt;""),$L$6:$L71)=3),LOOKUP(2,1/($O$6:$O71&lt;&gt;""),$O$6:$O71)+1,IF($L72=3,LOOKUP(2,1/($O$6:$O71&lt;&gt;""),$O$6:$O71),FALSE))))))</f>
        <v/>
      </c>
      <c r="P72" s="98" t="str">
        <f>IF($L72="","",IF($L72=1,"",IF($L72=2,"",IF(AND($L72=3,LOOKUP(2,1/($L$6:$L71&lt;&gt;""),$L$6:$L71)=2),1,IF(AND($L72=3,LOOKUP(2,1/($L$6:$L71&lt;&gt;""),$L$6:$L71)=3),LOOKUP(2,1/($P$6:$P71&lt;&gt;""),$P$6:$P71)+1)))))</f>
        <v/>
      </c>
      <c r="Q72" s="6" t="str">
        <f t="shared" si="20"/>
        <v/>
      </c>
    </row>
    <row r="73" spans="1:19" x14ac:dyDescent="0.35">
      <c r="A73" s="50" t="str">
        <f t="shared" si="18"/>
        <v/>
      </c>
      <c r="B73" s="56" t="s">
        <v>78</v>
      </c>
      <c r="C73" s="106" t="s">
        <v>54</v>
      </c>
      <c r="D73" s="42"/>
      <c r="E73" s="48">
        <v>186.45</v>
      </c>
      <c r="F73" s="48"/>
      <c r="G73" s="49"/>
      <c r="H73" s="49"/>
      <c r="I73" s="42"/>
      <c r="J73" s="67"/>
      <c r="M73" s="102" t="str">
        <f t="shared" si="19"/>
        <v/>
      </c>
      <c r="N73" s="6" t="str">
        <f>IF($L73="","",IF(L73=1,LOOKUP(2,1/($N$6:$N72&lt;&gt;""),$N$6:$N72)+1,IF($L73=2,LOOKUP(2,1/($N$6:$N72&lt;&gt;""),$N$6:$N72),IF($L73=3,LOOKUP(2,1/($N$6:$N72&lt;&gt;""),$N$6:$N72),FALSE))))</f>
        <v/>
      </c>
      <c r="O73" s="98" t="str">
        <f>IF($L73="","",IF($L73=1,"",IF(AND($L73=2,LOOKUP(2,1/($L$6:$L72&lt;&gt;""),$L$6:$L72)=1),1,IF(AND($L73=2,LOOKUP(2,1/($L$6:$L72&lt;&gt;""),$L$6:$L72)=2),LOOKUP(2,1/($O$6:$O72&lt;&gt;""),$O$6:$O72)+1,IF(AND($L73=2,LOOKUP(2,1/($L$6:$L72&lt;&gt;""),$L$6:$L72)=3),LOOKUP(2,1/($O$6:$O72&lt;&gt;""),$O$6:$O72)+1,IF($L73=3,LOOKUP(2,1/($O$6:$O72&lt;&gt;""),$O$6:$O72),FALSE))))))</f>
        <v/>
      </c>
      <c r="P73" s="98" t="str">
        <f>IF($L73="","",IF($L73=1,"",IF($L73=2,"",IF(AND($L73=3,LOOKUP(2,1/($L$6:$L72&lt;&gt;""),$L$6:$L72)=2),1,IF(AND($L73=3,LOOKUP(2,1/($L$6:$L72&lt;&gt;""),$L$6:$L72)=3),LOOKUP(2,1/($P$6:$P72&lt;&gt;""),$P$6:$P72)+1)))))</f>
        <v/>
      </c>
      <c r="Q73" s="6" t="str">
        <f t="shared" si="20"/>
        <v/>
      </c>
    </row>
    <row r="74" spans="1:19" x14ac:dyDescent="0.35">
      <c r="A74" s="50" t="str">
        <f t="shared" ref="A74:A82" si="21">IF($Q74="","",$Q74)</f>
        <v/>
      </c>
      <c r="B74" s="57" t="s">
        <v>124</v>
      </c>
      <c r="C74" s="106"/>
      <c r="D74" s="42"/>
      <c r="E74" s="48"/>
      <c r="F74" s="48"/>
      <c r="G74" s="49"/>
      <c r="H74" s="49"/>
      <c r="I74" s="42"/>
      <c r="J74" s="67"/>
      <c r="M74" s="102" t="str">
        <f t="shared" si="19"/>
        <v/>
      </c>
      <c r="N74" s="6" t="str">
        <f>IF($L74="","",IF(L74=1,LOOKUP(2,1/($N$6:$N73&lt;&gt;""),$N$6:$N73)+1,IF($L74=2,LOOKUP(2,1/($N$6:$N73&lt;&gt;""),$N$6:$N73),IF($L74=3,LOOKUP(2,1/($N$6:$N73&lt;&gt;""),$N$6:$N73),FALSE))))</f>
        <v/>
      </c>
      <c r="O74" s="98" t="str">
        <f>IF($L74="","",IF($L74=1,"",IF(AND($L74=2,LOOKUP(2,1/($L$6:$L73&lt;&gt;""),$L$6:$L73)=1),1,IF(AND($L74=2,LOOKUP(2,1/($L$6:$L73&lt;&gt;""),$L$6:$L73)=2),LOOKUP(2,1/($O$6:$O73&lt;&gt;""),$O$6:$O73)+1,IF(AND($L74=2,LOOKUP(2,1/($L$6:$L73&lt;&gt;""),$L$6:$L73)=3),LOOKUP(2,1/($O$6:$O73&lt;&gt;""),$O$6:$O73)+1,IF($L74=3,LOOKUP(2,1/($O$6:$O73&lt;&gt;""),$O$6:$O73),FALSE))))))</f>
        <v/>
      </c>
      <c r="P74" s="98" t="str">
        <f>IF($L74="","",IF($L74=1,"",IF($L74=2,"",IF(AND($L74=3,LOOKUP(2,1/($L$6:$L73&lt;&gt;""),$L$6:$L73)=2),1,IF(AND($L74=3,LOOKUP(2,1/($L$6:$L73&lt;&gt;""),$L$6:$L73)=3),LOOKUP(2,1/($P$6:$P73&lt;&gt;""),$P$6:$P73)+1)))))</f>
        <v/>
      </c>
      <c r="Q74" s="6" t="str">
        <f t="shared" si="20"/>
        <v/>
      </c>
    </row>
    <row r="75" spans="1:19" x14ac:dyDescent="0.35">
      <c r="A75" s="50" t="str">
        <f t="shared" si="21"/>
        <v/>
      </c>
      <c r="B75" s="56" t="s">
        <v>81</v>
      </c>
      <c r="C75" s="106"/>
      <c r="D75" s="42"/>
      <c r="E75" s="48"/>
      <c r="F75" s="48"/>
      <c r="G75" s="49"/>
      <c r="H75" s="49"/>
      <c r="I75" s="42"/>
      <c r="J75" s="67"/>
      <c r="M75" s="102" t="str">
        <f t="shared" si="19"/>
        <v/>
      </c>
      <c r="N75" s="6" t="str">
        <f>IF($L75="","",IF(L75=1,LOOKUP(2,1/($N$6:$N74&lt;&gt;""),$N$6:$N74)+1,IF($L75=2,LOOKUP(2,1/($N$6:$N74&lt;&gt;""),$N$6:$N74),IF($L75=3,LOOKUP(2,1/($N$6:$N74&lt;&gt;""),$N$6:$N74),FALSE))))</f>
        <v/>
      </c>
      <c r="O75" s="98" t="str">
        <f>IF($L75="","",IF($L75=1,"",IF(AND($L75=2,LOOKUP(2,1/($L$6:$L74&lt;&gt;""),$L$6:$L74)=1),1,IF(AND($L75=2,LOOKUP(2,1/($L$6:$L74&lt;&gt;""),$L$6:$L74)=2),LOOKUP(2,1/($O$6:$O74&lt;&gt;""),$O$6:$O74)+1,IF(AND($L75=2,LOOKUP(2,1/($L$6:$L74&lt;&gt;""),$L$6:$L74)=3),LOOKUP(2,1/($O$6:$O74&lt;&gt;""),$O$6:$O74)+1,IF($L75=3,LOOKUP(2,1/($O$6:$O74&lt;&gt;""),$O$6:$O74),FALSE))))))</f>
        <v/>
      </c>
      <c r="P75" s="98" t="str">
        <f>IF($L75="","",IF($L75=1,"",IF($L75=2,"",IF(AND($L75=3,LOOKUP(2,1/($L$6:$L74&lt;&gt;""),$L$6:$L74)=2),1,IF(AND($L75=3,LOOKUP(2,1/($L$6:$L74&lt;&gt;""),$L$6:$L74)=3),LOOKUP(2,1/($P$6:$P74&lt;&gt;""),$P$6:$P74)+1)))))</f>
        <v/>
      </c>
      <c r="Q75" s="6" t="str">
        <f t="shared" si="20"/>
        <v/>
      </c>
    </row>
    <row r="76" spans="1:19" x14ac:dyDescent="0.35">
      <c r="A76" s="50" t="str">
        <f t="shared" si="21"/>
        <v/>
      </c>
      <c r="B76" s="58" t="s">
        <v>82</v>
      </c>
      <c r="C76" s="106" t="s">
        <v>49</v>
      </c>
      <c r="D76" s="42"/>
      <c r="E76" s="155">
        <f>2+2</f>
        <v>4</v>
      </c>
      <c r="F76" s="48"/>
      <c r="G76" s="49"/>
      <c r="H76" s="49"/>
      <c r="I76" s="42"/>
      <c r="J76" s="67"/>
      <c r="M76" s="102" t="str">
        <f t="shared" si="19"/>
        <v/>
      </c>
      <c r="N76" s="6" t="str">
        <f>IF($L76="","",IF(L76=1,LOOKUP(2,1/($N$6:$N75&lt;&gt;""),$N$6:$N75)+1,IF($L76=2,LOOKUP(2,1/($N$6:$N75&lt;&gt;""),$N$6:$N75),IF($L76=3,LOOKUP(2,1/($N$6:$N75&lt;&gt;""),$N$6:$N75),FALSE))))</f>
        <v/>
      </c>
      <c r="O76" s="98" t="str">
        <f>IF($L76="","",IF($L76=1,"",IF(AND($L76=2,LOOKUP(2,1/($L$6:$L75&lt;&gt;""),$L$6:$L75)=1),1,IF(AND($L76=2,LOOKUP(2,1/($L$6:$L75&lt;&gt;""),$L$6:$L75)=2),LOOKUP(2,1/($O$6:$O75&lt;&gt;""),$O$6:$O75)+1,IF(AND($L76=2,LOOKUP(2,1/($L$6:$L75&lt;&gt;""),$L$6:$L75)=3),LOOKUP(2,1/($O$6:$O75&lt;&gt;""),$O$6:$O75)+1,IF($L76=3,LOOKUP(2,1/($O$6:$O75&lt;&gt;""),$O$6:$O75),FALSE))))))</f>
        <v/>
      </c>
      <c r="P76" s="98" t="str">
        <f>IF($L76="","",IF($L76=1,"",IF($L76=2,"",IF(AND($L76=3,LOOKUP(2,1/($L$6:$L75&lt;&gt;""),$L$6:$L75)=2),1,IF(AND($L76=3,LOOKUP(2,1/($L$6:$L75&lt;&gt;""),$L$6:$L75)=3),LOOKUP(2,1/($P$6:$P75&lt;&gt;""),$P$6:$P75)+1)))))</f>
        <v/>
      </c>
      <c r="Q76" s="6" t="str">
        <f t="shared" si="20"/>
        <v/>
      </c>
      <c r="S76" s="11"/>
    </row>
    <row r="77" spans="1:19" x14ac:dyDescent="0.35">
      <c r="A77" s="50" t="str">
        <f t="shared" si="21"/>
        <v/>
      </c>
      <c r="B77" s="58" t="s">
        <v>83</v>
      </c>
      <c r="C77" s="106" t="s">
        <v>49</v>
      </c>
      <c r="D77" s="42"/>
      <c r="E77" s="48">
        <v>8</v>
      </c>
      <c r="F77" s="48"/>
      <c r="G77" s="49"/>
      <c r="H77" s="49"/>
      <c r="I77" s="42"/>
      <c r="J77" s="67"/>
      <c r="M77" s="102" t="str">
        <f t="shared" si="19"/>
        <v/>
      </c>
      <c r="N77" s="6" t="str">
        <f>IF($L77="","",IF(L77=1,LOOKUP(2,1/($N$6:$N76&lt;&gt;""),$N$6:$N76)+1,IF($L77=2,LOOKUP(2,1/($N$6:$N76&lt;&gt;""),$N$6:$N76),IF($L77=3,LOOKUP(2,1/($N$6:$N76&lt;&gt;""),$N$6:$N76),FALSE))))</f>
        <v/>
      </c>
      <c r="O77" s="98" t="str">
        <f>IF($L77="","",IF($L77=1,"",IF(AND($L77=2,LOOKUP(2,1/($L$6:$L76&lt;&gt;""),$L$6:$L76)=1),1,IF(AND($L77=2,LOOKUP(2,1/($L$6:$L76&lt;&gt;""),$L$6:$L76)=2),LOOKUP(2,1/($O$6:$O76&lt;&gt;""),$O$6:$O76)+1,IF(AND($L77=2,LOOKUP(2,1/($L$6:$L76&lt;&gt;""),$L$6:$L76)=3),LOOKUP(2,1/($O$6:$O76&lt;&gt;""),$O$6:$O76)+1,IF($L77=3,LOOKUP(2,1/($O$6:$O76&lt;&gt;""),$O$6:$O76),FALSE))))))</f>
        <v/>
      </c>
      <c r="P77" s="98" t="str">
        <f>IF($L77="","",IF($L77=1,"",IF($L77=2,"",IF(AND($L77=3,LOOKUP(2,1/($L$6:$L76&lt;&gt;""),$L$6:$L76)=2),1,IF(AND($L77=3,LOOKUP(2,1/($L$6:$L76&lt;&gt;""),$L$6:$L76)=3),LOOKUP(2,1/($P$6:$P76&lt;&gt;""),$P$6:$P76)+1)))))</f>
        <v/>
      </c>
      <c r="Q77" s="6" t="str">
        <f t="shared" si="20"/>
        <v/>
      </c>
      <c r="S77" s="11"/>
    </row>
    <row r="78" spans="1:19" x14ac:dyDescent="0.35">
      <c r="A78" s="50" t="str">
        <f t="shared" si="21"/>
        <v/>
      </c>
      <c r="B78" s="58" t="s">
        <v>84</v>
      </c>
      <c r="C78" s="106" t="s">
        <v>49</v>
      </c>
      <c r="D78" s="42"/>
      <c r="E78" s="48">
        <v>2</v>
      </c>
      <c r="F78" s="48"/>
      <c r="G78" s="49"/>
      <c r="H78" s="49"/>
      <c r="I78" s="42"/>
      <c r="J78" s="67"/>
      <c r="M78" s="102" t="str">
        <f t="shared" si="19"/>
        <v/>
      </c>
      <c r="N78" s="6" t="str">
        <f>IF($L78="","",IF(L78=1,LOOKUP(2,1/($N$6:$N77&lt;&gt;""),$N$6:$N77)+1,IF($L78=2,LOOKUP(2,1/($N$6:$N77&lt;&gt;""),$N$6:$N77),IF($L78=3,LOOKUP(2,1/($N$6:$N77&lt;&gt;""),$N$6:$N77),FALSE))))</f>
        <v/>
      </c>
      <c r="O78" s="98" t="str">
        <f>IF($L78="","",IF($L78=1,"",IF(AND($L78=2,LOOKUP(2,1/($L$6:$L77&lt;&gt;""),$L$6:$L77)=1),1,IF(AND($L78=2,LOOKUP(2,1/($L$6:$L77&lt;&gt;""),$L$6:$L77)=2),LOOKUP(2,1/($O$6:$O77&lt;&gt;""),$O$6:$O77)+1,IF(AND($L78=2,LOOKUP(2,1/($L$6:$L77&lt;&gt;""),$L$6:$L77)=3),LOOKUP(2,1/($O$6:$O77&lt;&gt;""),$O$6:$O77)+1,IF($L78=3,LOOKUP(2,1/($O$6:$O77&lt;&gt;""),$O$6:$O77),FALSE))))))</f>
        <v/>
      </c>
      <c r="P78" s="98" t="str">
        <f>IF($L78="","",IF($L78=1,"",IF($L78=2,"",IF(AND($L78=3,LOOKUP(2,1/($L$6:$L77&lt;&gt;""),$L$6:$L77)=2),1,IF(AND($L78=3,LOOKUP(2,1/($L$6:$L77&lt;&gt;""),$L$6:$L77)=3),LOOKUP(2,1/($P$6:$P77&lt;&gt;""),$P$6:$P77)+1)))))</f>
        <v/>
      </c>
      <c r="Q78" s="6" t="str">
        <f t="shared" si="20"/>
        <v/>
      </c>
      <c r="S78" s="11"/>
    </row>
    <row r="79" spans="1:19" x14ac:dyDescent="0.35">
      <c r="A79" s="50" t="str">
        <f t="shared" si="21"/>
        <v/>
      </c>
      <c r="B79" s="58" t="s">
        <v>85</v>
      </c>
      <c r="C79" s="106" t="s">
        <v>49</v>
      </c>
      <c r="D79" s="42"/>
      <c r="E79" s="48">
        <v>4</v>
      </c>
      <c r="F79" s="48"/>
      <c r="G79" s="49"/>
      <c r="H79" s="49"/>
      <c r="I79" s="42"/>
      <c r="J79" s="67"/>
      <c r="M79" s="102" t="str">
        <f t="shared" si="19"/>
        <v/>
      </c>
      <c r="N79" s="6" t="str">
        <f>IF($L79="","",IF(L79=1,LOOKUP(2,1/($N$6:$N78&lt;&gt;""),$N$6:$N78)+1,IF($L79=2,LOOKUP(2,1/($N$6:$N78&lt;&gt;""),$N$6:$N78),IF($L79=3,LOOKUP(2,1/($N$6:$N78&lt;&gt;""),$N$6:$N78),FALSE))))</f>
        <v/>
      </c>
      <c r="O79" s="98" t="str">
        <f>IF($L79="","",IF($L79=1,"",IF(AND($L79=2,LOOKUP(2,1/($L$6:$L78&lt;&gt;""),$L$6:$L78)=1),1,IF(AND($L79=2,LOOKUP(2,1/($L$6:$L78&lt;&gt;""),$L$6:$L78)=2),LOOKUP(2,1/($O$6:$O78&lt;&gt;""),$O$6:$O78)+1,IF(AND($L79=2,LOOKUP(2,1/($L$6:$L78&lt;&gt;""),$L$6:$L78)=3),LOOKUP(2,1/($O$6:$O78&lt;&gt;""),$O$6:$O78)+1,IF($L79=3,LOOKUP(2,1/($O$6:$O78&lt;&gt;""),$O$6:$O78),FALSE))))))</f>
        <v/>
      </c>
      <c r="P79" s="98" t="str">
        <f>IF($L79="","",IF($L79=1,"",IF($L79=2,"",IF(AND($L79=3,LOOKUP(2,1/($L$6:$L78&lt;&gt;""),$L$6:$L78)=2),1,IF(AND($L79=3,LOOKUP(2,1/($L$6:$L78&lt;&gt;""),$L$6:$L78)=3),LOOKUP(2,1/($P$6:$P78&lt;&gt;""),$P$6:$P78)+1)))))</f>
        <v/>
      </c>
      <c r="Q79" s="6" t="str">
        <f t="shared" si="20"/>
        <v/>
      </c>
      <c r="S79" s="11"/>
    </row>
    <row r="80" spans="1:19" x14ac:dyDescent="0.35">
      <c r="A80" s="50" t="str">
        <f t="shared" si="21"/>
        <v/>
      </c>
      <c r="B80" s="58" t="s">
        <v>86</v>
      </c>
      <c r="C80" s="106" t="s">
        <v>49</v>
      </c>
      <c r="D80" s="42"/>
      <c r="E80" s="48">
        <v>1</v>
      </c>
      <c r="F80" s="48"/>
      <c r="G80" s="49"/>
      <c r="H80" s="49"/>
      <c r="I80" s="42"/>
      <c r="J80" s="67"/>
      <c r="M80" s="102" t="str">
        <f t="shared" si="19"/>
        <v/>
      </c>
      <c r="N80" s="6" t="str">
        <f>IF($L80="","",IF(L80=1,LOOKUP(2,1/($N$6:$N79&lt;&gt;""),$N$6:$N79)+1,IF($L80=2,LOOKUP(2,1/($N$6:$N79&lt;&gt;""),$N$6:$N79),IF($L80=3,LOOKUP(2,1/($N$6:$N79&lt;&gt;""),$N$6:$N79),FALSE))))</f>
        <v/>
      </c>
      <c r="O80" s="98" t="str">
        <f>IF($L80="","",IF($L80=1,"",IF(AND($L80=2,LOOKUP(2,1/($L$6:$L79&lt;&gt;""),$L$6:$L79)=1),1,IF(AND($L80=2,LOOKUP(2,1/($L$6:$L79&lt;&gt;""),$L$6:$L79)=2),LOOKUP(2,1/($O$6:$O79&lt;&gt;""),$O$6:$O79)+1,IF(AND($L80=2,LOOKUP(2,1/($L$6:$L79&lt;&gt;""),$L$6:$L79)=3),LOOKUP(2,1/($O$6:$O79&lt;&gt;""),$O$6:$O79)+1,IF($L80=3,LOOKUP(2,1/($O$6:$O79&lt;&gt;""),$O$6:$O79),FALSE))))))</f>
        <v/>
      </c>
      <c r="P80" s="98" t="str">
        <f>IF($L80="","",IF($L80=1,"",IF($L80=2,"",IF(AND($L80=3,LOOKUP(2,1/($L$6:$L79&lt;&gt;""),$L$6:$L79)=2),1,IF(AND($L80=3,LOOKUP(2,1/($L$6:$L79&lt;&gt;""),$L$6:$L79)=3),LOOKUP(2,1/($P$6:$P79&lt;&gt;""),$P$6:$P79)+1)))))</f>
        <v/>
      </c>
      <c r="Q80" s="6" t="str">
        <f t="shared" si="20"/>
        <v/>
      </c>
      <c r="S80" s="11"/>
    </row>
    <row r="81" spans="1:19" x14ac:dyDescent="0.35">
      <c r="A81" s="50" t="str">
        <f t="shared" si="21"/>
        <v/>
      </c>
      <c r="B81" s="56" t="s">
        <v>79</v>
      </c>
      <c r="C81" s="106" t="s">
        <v>49</v>
      </c>
      <c r="D81" s="42"/>
      <c r="E81" s="48">
        <v>4</v>
      </c>
      <c r="F81" s="48"/>
      <c r="G81" s="49"/>
      <c r="H81" s="49"/>
      <c r="I81" s="42"/>
      <c r="J81" s="67"/>
      <c r="M81" s="102" t="str">
        <f t="shared" si="19"/>
        <v/>
      </c>
      <c r="N81" s="6" t="str">
        <f>IF($L81="","",IF(L81=1,LOOKUP(2,1/($N$6:$N80&lt;&gt;""),$N$6:$N80)+1,IF($L81=2,LOOKUP(2,1/($N$6:$N80&lt;&gt;""),$N$6:$N80),IF($L81=3,LOOKUP(2,1/($N$6:$N80&lt;&gt;""),$N$6:$N80),FALSE))))</f>
        <v/>
      </c>
      <c r="O81" s="98" t="str">
        <f>IF($L81="","",IF($L81=1,"",IF(AND($L81=2,LOOKUP(2,1/($L$6:$L80&lt;&gt;""),$L$6:$L80)=1),1,IF(AND($L81=2,LOOKUP(2,1/($L$6:$L80&lt;&gt;""),$L$6:$L80)=2),LOOKUP(2,1/($O$6:$O80&lt;&gt;""),$O$6:$O80)+1,IF(AND($L81=2,LOOKUP(2,1/($L$6:$L80&lt;&gt;""),$L$6:$L80)=3),LOOKUP(2,1/($O$6:$O80&lt;&gt;""),$O$6:$O80)+1,IF($L81=3,LOOKUP(2,1/($O$6:$O80&lt;&gt;""),$O$6:$O80),FALSE))))))</f>
        <v/>
      </c>
      <c r="P81" s="98" t="str">
        <f>IF($L81="","",IF($L81=1,"",IF($L81=2,"",IF(AND($L81=3,LOOKUP(2,1/($L$6:$L80&lt;&gt;""),$L$6:$L80)=2),1,IF(AND($L81=3,LOOKUP(2,1/($L$6:$L80&lt;&gt;""),$L$6:$L80)=3),LOOKUP(2,1/($P$6:$P80&lt;&gt;""),$P$6:$P80)+1)))))</f>
        <v/>
      </c>
      <c r="Q81" s="6" t="str">
        <f t="shared" si="20"/>
        <v/>
      </c>
    </row>
    <row r="82" spans="1:19" x14ac:dyDescent="0.35">
      <c r="A82" s="50" t="str">
        <f t="shared" si="21"/>
        <v/>
      </c>
      <c r="B82" s="56" t="s">
        <v>80</v>
      </c>
      <c r="C82" s="106" t="s">
        <v>49</v>
      </c>
      <c r="D82" s="42"/>
      <c r="E82" s="48">
        <v>11</v>
      </c>
      <c r="F82" s="48"/>
      <c r="G82" s="49"/>
      <c r="H82" s="49"/>
      <c r="I82" s="42"/>
      <c r="J82" s="67"/>
      <c r="M82" s="102" t="str">
        <f t="shared" si="19"/>
        <v/>
      </c>
      <c r="N82" s="6" t="str">
        <f>IF($L82="","",IF(L82=1,LOOKUP(2,1/($N$6:$N81&lt;&gt;""),$N$6:$N81)+1,IF($L82=2,LOOKUP(2,1/($N$6:$N81&lt;&gt;""),$N$6:$N81),IF($L82=3,LOOKUP(2,1/($N$6:$N81&lt;&gt;""),$N$6:$N81),FALSE))))</f>
        <v/>
      </c>
      <c r="O82" s="98" t="str">
        <f>IF($L82="","",IF($L82=1,"",IF(AND($L82=2,LOOKUP(2,1/($L$6:$L81&lt;&gt;""),$L$6:$L81)=1),1,IF(AND($L82=2,LOOKUP(2,1/($L$6:$L81&lt;&gt;""),$L$6:$L81)=2),LOOKUP(2,1/($O$6:$O81&lt;&gt;""),$O$6:$O81)+1,IF(AND($L82=2,LOOKUP(2,1/($L$6:$L81&lt;&gt;""),$L$6:$L81)=3),LOOKUP(2,1/($O$6:$O81&lt;&gt;""),$O$6:$O81)+1,IF($L82=3,LOOKUP(2,1/($O$6:$O81&lt;&gt;""),$O$6:$O81),FALSE))))))</f>
        <v/>
      </c>
      <c r="P82" s="98" t="str">
        <f>IF($L82="","",IF($L82=1,"",IF($L82=2,"",IF(AND($L82=3,LOOKUP(2,1/($L$6:$L81&lt;&gt;""),$L$6:$L81)=2),1,IF(AND($L82=3,LOOKUP(2,1/($L$6:$L81&lt;&gt;""),$L$6:$L81)=3),LOOKUP(2,1/($P$6:$P81&lt;&gt;""),$P$6:$P81)+1)))))</f>
        <v/>
      </c>
      <c r="Q82" s="6" t="str">
        <f t="shared" si="20"/>
        <v/>
      </c>
    </row>
    <row r="83" spans="1:19" x14ac:dyDescent="0.35">
      <c r="A83" s="50" t="str">
        <f t="shared" ref="A83:A107" si="22">IF($Q83="","",$Q83)</f>
        <v/>
      </c>
      <c r="B83" s="51"/>
      <c r="C83" s="106"/>
      <c r="D83" s="42"/>
      <c r="E83" s="48"/>
      <c r="F83" s="48"/>
      <c r="G83" s="49"/>
      <c r="H83" s="49">
        <f t="shared" ref="H83" si="23">F83*G83</f>
        <v>0</v>
      </c>
      <c r="I83" s="42"/>
      <c r="J83" s="67"/>
      <c r="M83" s="102" t="str">
        <f t="shared" si="19"/>
        <v/>
      </c>
      <c r="N83" s="6" t="str">
        <f>IF($L83="","",IF(L83=1,LOOKUP(2,1/($N$6:$N82&lt;&gt;""),$N$6:$N82)+1,IF($L83=2,LOOKUP(2,1/($N$6:$N82&lt;&gt;""),$N$6:$N82),IF($L83=3,LOOKUP(2,1/($N$6:$N82&lt;&gt;""),$N$6:$N82),FALSE))))</f>
        <v/>
      </c>
      <c r="O83" s="98" t="str">
        <f>IF($L83="","",IF($L83=1,"",IF(AND($L83=2,LOOKUP(2,1/($L$6:$L82&lt;&gt;""),$L$6:$L82)=1),1,IF(AND($L83=2,LOOKUP(2,1/($L$6:$L82&lt;&gt;""),$L$6:$L82)=2),LOOKUP(2,1/($O$6:$O82&lt;&gt;""),$O$6:$O82)+1,IF(AND($L83=2,LOOKUP(2,1/($L$6:$L82&lt;&gt;""),$L$6:$L82)=3),LOOKUP(2,1/($O$6:$O82&lt;&gt;""),$O$6:$O82)+1,IF($L83=3,LOOKUP(2,1/($O$6:$O82&lt;&gt;""),$O$6:$O82),FALSE))))))</f>
        <v/>
      </c>
      <c r="P83" s="98" t="str">
        <f>IF($L83="","",IF($L83=1,"",IF($L83=2,"",IF(AND($L83=3,LOOKUP(2,1/($L$6:$L82&lt;&gt;""),$L$6:$L82)=2),1,IF(AND($L83=3,LOOKUP(2,1/($L$6:$L82&lt;&gt;""),$L$6:$L82)=3),LOOKUP(2,1/($P$6:$P82&lt;&gt;""),$P$6:$P82)+1)))))</f>
        <v/>
      </c>
      <c r="Q83" s="6" t="str">
        <f t="shared" si="20"/>
        <v/>
      </c>
    </row>
    <row r="84" spans="1:19" x14ac:dyDescent="0.35">
      <c r="A84" s="50" t="str">
        <f t="shared" si="22"/>
        <v>3.3.2.</v>
      </c>
      <c r="B84" s="53" t="s">
        <v>21</v>
      </c>
      <c r="C84" s="106"/>
      <c r="D84" s="42"/>
      <c r="E84" s="48"/>
      <c r="F84" s="48"/>
      <c r="G84" s="49"/>
      <c r="H84" s="49">
        <f t="shared" ref="H84" si="24">F84*G84</f>
        <v>0</v>
      </c>
      <c r="I84" s="42"/>
      <c r="J84" s="67"/>
      <c r="L84" s="100">
        <v>2</v>
      </c>
      <c r="M84" s="102">
        <f t="shared" si="19"/>
        <v>3</v>
      </c>
      <c r="N84" s="6">
        <f>IF($L84="","",IF(L84=1,LOOKUP(2,1/($N$6:$N83&lt;&gt;""),$N$6:$N83)+1,IF($L84=2,LOOKUP(2,1/($N$6:$N83&lt;&gt;""),$N$6:$N83),IF($L84=3,LOOKUP(2,1/($N$6:$N83&lt;&gt;""),$N$6:$N83),FALSE))))</f>
        <v>3</v>
      </c>
      <c r="O84" s="98">
        <f>IF($L84="","",IF($L84=1,"",IF(AND($L84=2,LOOKUP(2,1/($L$6:$L83&lt;&gt;""),$L$6:$L83)=1),1,IF(AND($L84=2,LOOKUP(2,1/($L$6:$L83&lt;&gt;""),$L$6:$L83)=2),LOOKUP(2,1/($O$6:$O83&lt;&gt;""),$O$6:$O83)+1,IF(AND($L84=2,LOOKUP(2,1/($L$6:$L83&lt;&gt;""),$L$6:$L83)=3),LOOKUP(2,1/($O$6:$O83&lt;&gt;""),$O$6:$O83)+1,IF($L84=3,LOOKUP(2,1/($O$6:$O83&lt;&gt;""),$O$6:$O83),FALSE))))))</f>
        <v>2</v>
      </c>
      <c r="P84" s="98" t="str">
        <f>IF($L84="","",IF($L84=1,"",IF($L84=2,"",IF(AND($L84=3,LOOKUP(2,1/($L$6:$L83&lt;&gt;""),$L$6:$L83)=2),1,IF(AND($L84=3,LOOKUP(2,1/($L$6:$L83&lt;&gt;""),$L$6:$L83)=3),LOOKUP(2,1/($P$6:$P83&lt;&gt;""),$P$6:$P83)+1)))))</f>
        <v/>
      </c>
      <c r="Q84" s="6" t="str">
        <f t="shared" si="20"/>
        <v>3.3.2.</v>
      </c>
    </row>
    <row r="85" spans="1:19" x14ac:dyDescent="0.35">
      <c r="A85" s="54" t="str">
        <f t="shared" si="22"/>
        <v/>
      </c>
      <c r="B85" s="57" t="s">
        <v>72</v>
      </c>
      <c r="C85" s="106" t="s">
        <v>48</v>
      </c>
      <c r="D85" s="42"/>
      <c r="E85" s="48">
        <v>1</v>
      </c>
      <c r="F85" s="48"/>
      <c r="G85" s="49"/>
      <c r="H85" s="49"/>
      <c r="I85" s="42"/>
      <c r="J85" s="67"/>
      <c r="M85" s="102" t="str">
        <f t="shared" si="19"/>
        <v/>
      </c>
      <c r="N85" s="6" t="str">
        <f>IF($L85="","",IF(L85=1,LOOKUP(2,1/($N$6:$N84&lt;&gt;""),$N$6:$N84)+1,IF($L85=2,LOOKUP(2,1/($N$6:$N84&lt;&gt;""),$N$6:$N84),IF($L85=3,LOOKUP(2,1/($N$6:$N84&lt;&gt;""),$N$6:$N84),FALSE))))</f>
        <v/>
      </c>
      <c r="O85" s="98" t="str">
        <f>IF($L85="","",IF($L85=1,"",IF(AND($L85=2,LOOKUP(2,1/($L$6:$L84&lt;&gt;""),$L$6:$L84)=1),1,IF(AND($L85=2,LOOKUP(2,1/($L$6:$L84&lt;&gt;""),$L$6:$L84)=2),LOOKUP(2,1/($O$6:$O84&lt;&gt;""),$O$6:$O84)+1,IF(AND($L85=2,LOOKUP(2,1/($L$6:$L84&lt;&gt;""),$L$6:$L84)=3),LOOKUP(2,1/($O$6:$O84&lt;&gt;""),$O$6:$O84)+1,IF($L85=3,LOOKUP(2,1/($O$6:$O84&lt;&gt;""),$O$6:$O84),FALSE))))))</f>
        <v/>
      </c>
      <c r="P85" s="98" t="str">
        <f>IF($L85="","",IF($L85=1,"",IF($L85=2,"",IF(AND($L85=3,LOOKUP(2,1/($L$6:$L84&lt;&gt;""),$L$6:$L84)=2),1,IF(AND($L85=3,LOOKUP(2,1/($L$6:$L84&lt;&gt;""),$L$6:$L84)=3),LOOKUP(2,1/($P$6:$P84&lt;&gt;""),$P$6:$P84)+1)))))</f>
        <v/>
      </c>
      <c r="Q85" s="6" t="str">
        <f t="shared" si="20"/>
        <v/>
      </c>
      <c r="S85" s="11"/>
    </row>
    <row r="86" spans="1:19" x14ac:dyDescent="0.35">
      <c r="A86" s="54" t="str">
        <f t="shared" si="22"/>
        <v/>
      </c>
      <c r="B86" s="57" t="s">
        <v>73</v>
      </c>
      <c r="C86" s="106" t="s">
        <v>48</v>
      </c>
      <c r="D86" s="42"/>
      <c r="E86" s="48">
        <v>1</v>
      </c>
      <c r="F86" s="48"/>
      <c r="G86" s="49"/>
      <c r="H86" s="49"/>
      <c r="I86" s="42"/>
      <c r="J86" s="67"/>
      <c r="M86" s="102" t="str">
        <f t="shared" si="19"/>
        <v/>
      </c>
      <c r="N86" s="6" t="str">
        <f>IF($L86="","",IF(L86=1,LOOKUP(2,1/($N$6:$N85&lt;&gt;""),$N$6:$N85)+1,IF($L86=2,LOOKUP(2,1/($N$6:$N85&lt;&gt;""),$N$6:$N85),IF($L86=3,LOOKUP(2,1/($N$6:$N85&lt;&gt;""),$N$6:$N85),FALSE))))</f>
        <v/>
      </c>
      <c r="O86" s="98" t="str">
        <f>IF($L86="","",IF($L86=1,"",IF(AND($L86=2,LOOKUP(2,1/($L$6:$L85&lt;&gt;""),$L$6:$L85)=1),1,IF(AND($L86=2,LOOKUP(2,1/($L$6:$L85&lt;&gt;""),$L$6:$L85)=2),LOOKUP(2,1/($O$6:$O85&lt;&gt;""),$O$6:$O85)+1,IF(AND($L86=2,LOOKUP(2,1/($L$6:$L85&lt;&gt;""),$L$6:$L85)=3),LOOKUP(2,1/($O$6:$O85&lt;&gt;""),$O$6:$O85)+1,IF($L86=3,LOOKUP(2,1/($O$6:$O85&lt;&gt;""),$O$6:$O85),FALSE))))))</f>
        <v/>
      </c>
      <c r="P86" s="98" t="str">
        <f>IF($L86="","",IF($L86=1,"",IF($L86=2,"",IF(AND($L86=3,LOOKUP(2,1/($L$6:$L85&lt;&gt;""),$L$6:$L85)=2),1,IF(AND($L86=3,LOOKUP(2,1/($L$6:$L85&lt;&gt;""),$L$6:$L85)=3),LOOKUP(2,1/($P$6:$P85&lt;&gt;""),$P$6:$P85)+1)))))</f>
        <v/>
      </c>
      <c r="Q86" s="6" t="str">
        <f t="shared" si="20"/>
        <v/>
      </c>
      <c r="S86" s="11"/>
    </row>
    <row r="87" spans="1:19" x14ac:dyDescent="0.35">
      <c r="A87" s="50" t="str">
        <f t="shared" si="22"/>
        <v/>
      </c>
      <c r="B87" s="51"/>
      <c r="C87" s="106"/>
      <c r="D87" s="42"/>
      <c r="E87" s="48"/>
      <c r="F87" s="48"/>
      <c r="G87" s="49"/>
      <c r="H87" s="49"/>
      <c r="I87" s="42"/>
      <c r="J87" s="67"/>
      <c r="M87" s="102" t="str">
        <f t="shared" si="19"/>
        <v/>
      </c>
      <c r="N87" s="6" t="str">
        <f>IF($L87="","",IF(L87=1,LOOKUP(2,1/($N$6:$N86&lt;&gt;""),$N$6:$N86)+1,IF($L87=2,LOOKUP(2,1/($N$6:$N86&lt;&gt;""),$N$6:$N86),IF($L87=3,LOOKUP(2,1/($N$6:$N86&lt;&gt;""),$N$6:$N86),FALSE))))</f>
        <v/>
      </c>
      <c r="O87" s="98" t="str">
        <f>IF($L87="","",IF($L87=1,"",IF(AND($L87=2,LOOKUP(2,1/($L$6:$L86&lt;&gt;""),$L$6:$L86)=1),1,IF(AND($L87=2,LOOKUP(2,1/($L$6:$L86&lt;&gt;""),$L$6:$L86)=2),LOOKUP(2,1/($O$6:$O86&lt;&gt;""),$O$6:$O86)+1,IF(AND($L87=2,LOOKUP(2,1/($L$6:$L86&lt;&gt;""),$L$6:$L86)=3),LOOKUP(2,1/($O$6:$O86&lt;&gt;""),$O$6:$O86)+1,IF($L87=3,LOOKUP(2,1/($O$6:$O86&lt;&gt;""),$O$6:$O86),FALSE))))))</f>
        <v/>
      </c>
      <c r="P87" s="98" t="str">
        <f>IF($L87="","",IF($L87=1,"",IF($L87=2,"",IF(AND($L87=3,LOOKUP(2,1/($L$6:$L86&lt;&gt;""),$L$6:$L86)=2),1,IF(AND($L87=3,LOOKUP(2,1/($L$6:$L86&lt;&gt;""),$L$6:$L86)=3),LOOKUP(2,1/($P$6:$P86&lt;&gt;""),$P$6:$P86)+1)))))</f>
        <v/>
      </c>
      <c r="Q87" s="6" t="str">
        <f t="shared" si="20"/>
        <v/>
      </c>
    </row>
    <row r="88" spans="1:19" x14ac:dyDescent="0.35">
      <c r="A88" s="142" t="str">
        <f t="shared" si="22"/>
        <v>3.3.3.</v>
      </c>
      <c r="B88" s="143" t="s">
        <v>235</v>
      </c>
      <c r="C88" s="144" t="s">
        <v>54</v>
      </c>
      <c r="D88" s="145"/>
      <c r="E88" s="146">
        <v>40</v>
      </c>
      <c r="F88" s="146"/>
      <c r="G88" s="49"/>
      <c r="H88" s="49">
        <f t="shared" ref="H88" si="25">F88*G88</f>
        <v>0</v>
      </c>
      <c r="I88" s="42"/>
      <c r="J88" s="67"/>
      <c r="L88" s="100">
        <v>2</v>
      </c>
      <c r="M88" s="102">
        <f t="shared" si="19"/>
        <v>3</v>
      </c>
      <c r="N88" s="6">
        <f>IF($L88="","",IF(L88=1,LOOKUP(2,1/($N$6:$N87&lt;&gt;""),$N$6:$N87)+1,IF($L88=2,LOOKUP(2,1/($N$6:$N87&lt;&gt;""),$N$6:$N87),IF($L88=3,LOOKUP(2,1/($N$6:$N87&lt;&gt;""),$N$6:$N87),FALSE))))</f>
        <v>3</v>
      </c>
      <c r="O88" s="98">
        <f>IF($L88="","",IF($L88=1,"",IF(AND($L88=2,LOOKUP(2,1/($L$6:$L87&lt;&gt;""),$L$6:$L87)=1),1,IF(AND($L88=2,LOOKUP(2,1/($L$6:$L87&lt;&gt;""),$L$6:$L87)=2),LOOKUP(2,1/($O$6:$O87&lt;&gt;""),$O$6:$O87)+1,IF(AND($L88=2,LOOKUP(2,1/($L$6:$L87&lt;&gt;""),$L$6:$L87)=3),LOOKUP(2,1/($O$6:$O87&lt;&gt;""),$O$6:$O87)+1,IF($L88=3,LOOKUP(2,1/($O$6:$O87&lt;&gt;""),$O$6:$O87),FALSE))))))</f>
        <v>3</v>
      </c>
      <c r="P88" s="98" t="str">
        <f>IF($L88="","",IF($L88=1,"",IF($L88=2,"",IF(AND($L88=3,LOOKUP(2,1/($L$6:$L87&lt;&gt;""),$L$6:$L87)=2),1,IF(AND($L88=3,LOOKUP(2,1/($L$6:$L87&lt;&gt;""),$L$6:$L87)=3),LOOKUP(2,1/($P$6:$P87&lt;&gt;""),$P$6:$P87)+1)))))</f>
        <v/>
      </c>
      <c r="Q88" s="6" t="str">
        <f t="shared" si="20"/>
        <v>3.3.3.</v>
      </c>
    </row>
    <row r="89" spans="1:19" x14ac:dyDescent="0.35">
      <c r="A89" s="147" t="str">
        <f t="shared" si="22"/>
        <v/>
      </c>
      <c r="B89" s="148"/>
      <c r="C89" s="144"/>
      <c r="D89" s="145"/>
      <c r="E89" s="146"/>
      <c r="F89" s="146"/>
      <c r="G89" s="49"/>
      <c r="H89" s="49"/>
      <c r="I89" s="42"/>
      <c r="J89" s="67"/>
      <c r="M89" s="102" t="str">
        <f t="shared" si="19"/>
        <v/>
      </c>
      <c r="N89" s="6" t="str">
        <f>IF($L89="","",IF(L89=1,LOOKUP(2,1/($N$6:$N88&lt;&gt;""),$N$6:$N88)+1,IF($L89=2,LOOKUP(2,1/($N$6:$N88&lt;&gt;""),$N$6:$N88),IF($L89=3,LOOKUP(2,1/($N$6:$N88&lt;&gt;""),$N$6:$N88),FALSE))))</f>
        <v/>
      </c>
      <c r="O89" s="98" t="str">
        <f>IF($L89="","",IF($L89=1,"",IF(AND($L89=2,LOOKUP(2,1/($L$6:$L88&lt;&gt;""),$L$6:$L88)=1),1,IF(AND($L89=2,LOOKUP(2,1/($L$6:$L88&lt;&gt;""),$L$6:$L88)=2),LOOKUP(2,1/($O$6:$O88&lt;&gt;""),$O$6:$O88)+1,IF(AND($L89=2,LOOKUP(2,1/($L$6:$L88&lt;&gt;""),$L$6:$L88)=3),LOOKUP(2,1/($O$6:$O88&lt;&gt;""),$O$6:$O88)+1,IF($L89=3,LOOKUP(2,1/($O$6:$O88&lt;&gt;""),$O$6:$O88),FALSE))))))</f>
        <v/>
      </c>
      <c r="P89" s="98" t="str">
        <f>IF($L89="","",IF($L89=1,"",IF($L89=2,"",IF(AND($L89=3,LOOKUP(2,1/($L$6:$L88&lt;&gt;""),$L$6:$L88)=2),1,IF(AND($L89=3,LOOKUP(2,1/($L$6:$L88&lt;&gt;""),$L$6:$L88)=3),LOOKUP(2,1/($P$6:$P88&lt;&gt;""),$P$6:$P88)+1)))))</f>
        <v/>
      </c>
      <c r="Q89" s="6" t="str">
        <f t="shared" si="20"/>
        <v/>
      </c>
      <c r="S89" s="11"/>
    </row>
    <row r="90" spans="1:19" x14ac:dyDescent="0.35">
      <c r="A90" s="50" t="s">
        <v>236</v>
      </c>
      <c r="B90" s="53" t="s">
        <v>22</v>
      </c>
      <c r="C90" s="106"/>
      <c r="D90" s="42"/>
      <c r="E90" s="48"/>
      <c r="F90" s="48"/>
      <c r="G90" s="49"/>
      <c r="H90" s="49">
        <f t="shared" ref="H90" si="26">F90*G90</f>
        <v>0</v>
      </c>
      <c r="I90" s="42"/>
      <c r="J90" s="67"/>
      <c r="L90" s="100">
        <v>2</v>
      </c>
      <c r="M90" s="102">
        <f t="shared" si="19"/>
        <v>3</v>
      </c>
      <c r="N90" s="6">
        <f>IF($L90="","",IF(L90=1,LOOKUP(2,1/($N$6:$N87&lt;&gt;""),$N$6:$N87)+1,IF($L90=2,LOOKUP(2,1/($N$6:$N87&lt;&gt;""),$N$6:$N87),IF($L90=3,LOOKUP(2,1/($N$6:$N87&lt;&gt;""),$N$6:$N87),FALSE))))</f>
        <v>3</v>
      </c>
      <c r="O90" s="98">
        <f>IF($L90="","",IF($L90=1,"",IF(AND($L90=2,LOOKUP(2,1/($L$6:$L87&lt;&gt;""),$L$6:$L87)=1),1,IF(AND($L90=2,LOOKUP(2,1/($L$6:$L87&lt;&gt;""),$L$6:$L87)=2),LOOKUP(2,1/($O$6:$O87&lt;&gt;""),$O$6:$O87)+1,IF(AND($L90=2,LOOKUP(2,1/($L$6:$L87&lt;&gt;""),$L$6:$L87)=3),LOOKUP(2,1/($O$6:$O87&lt;&gt;""),$O$6:$O87)+1,IF($L90=3,LOOKUP(2,1/($O$6:$O87&lt;&gt;""),$O$6:$O87),FALSE))))))</f>
        <v>3</v>
      </c>
      <c r="P90" s="98" t="str">
        <f>IF($L90="","",IF($L90=1,"",IF($L90=2,"",IF(AND($L90=3,LOOKUP(2,1/($L$6:$L87&lt;&gt;""),$L$6:$L87)=2),1,IF(AND($L90=3,LOOKUP(2,1/($L$6:$L87&lt;&gt;""),$L$6:$L87)=3),LOOKUP(2,1/($P$6:$P87&lt;&gt;""),$P$6:$P87)+1)))))</f>
        <v/>
      </c>
      <c r="Q90" s="6" t="str">
        <f t="shared" si="20"/>
        <v>3.3.3.</v>
      </c>
    </row>
    <row r="91" spans="1:19" x14ac:dyDescent="0.35">
      <c r="A91" s="54" t="str">
        <f t="shared" si="22"/>
        <v/>
      </c>
      <c r="B91" s="57" t="s">
        <v>71</v>
      </c>
      <c r="C91" s="106" t="s">
        <v>54</v>
      </c>
      <c r="D91" s="42"/>
      <c r="E91" s="48">
        <f>SUM(E93:E100)</f>
        <v>226.07000000000002</v>
      </c>
      <c r="F91" s="48"/>
      <c r="G91" s="49"/>
      <c r="H91" s="49"/>
      <c r="I91" s="42"/>
      <c r="J91" s="67"/>
      <c r="M91" s="102" t="str">
        <f t="shared" si="19"/>
        <v/>
      </c>
      <c r="N91" s="6" t="str">
        <f>IF($L91="","",IF(L91=1,LOOKUP(2,1/($N$6:$N90&lt;&gt;""),$N$6:$N90)+1,IF($L91=2,LOOKUP(2,1/($N$6:$N90&lt;&gt;""),$N$6:$N90),IF($L91=3,LOOKUP(2,1/($N$6:$N90&lt;&gt;""),$N$6:$N90),FALSE))))</f>
        <v/>
      </c>
      <c r="O91" s="98" t="str">
        <f>IF($L91="","",IF($L91=1,"",IF(AND($L91=2,LOOKUP(2,1/($L$6:$L90&lt;&gt;""),$L$6:$L90)=1),1,IF(AND($L91=2,LOOKUP(2,1/($L$6:$L90&lt;&gt;""),$L$6:$L90)=2),LOOKUP(2,1/($O$6:$O90&lt;&gt;""),$O$6:$O90)+1,IF(AND($L91=2,LOOKUP(2,1/($L$6:$L90&lt;&gt;""),$L$6:$L90)=3),LOOKUP(2,1/($O$6:$O90&lt;&gt;""),$O$6:$O90)+1,IF($L91=3,LOOKUP(2,1/($O$6:$O90&lt;&gt;""),$O$6:$O90),FALSE))))))</f>
        <v/>
      </c>
      <c r="P91" s="98" t="str">
        <f>IF($L91="","",IF($L91=1,"",IF($L91=2,"",IF(AND($L91=3,LOOKUP(2,1/($L$6:$L90&lt;&gt;""),$L$6:$L90)=2),1,IF(AND($L91=3,LOOKUP(2,1/($L$6:$L90&lt;&gt;""),$L$6:$L90)=3),LOOKUP(2,1/($P$6:$P90&lt;&gt;""),$P$6:$P90)+1)))))</f>
        <v/>
      </c>
      <c r="Q91" s="6" t="str">
        <f t="shared" si="20"/>
        <v/>
      </c>
      <c r="S91" s="11"/>
    </row>
    <row r="92" spans="1:19" x14ac:dyDescent="0.35">
      <c r="A92" s="54" t="str">
        <f t="shared" si="22"/>
        <v/>
      </c>
      <c r="B92" s="57" t="s">
        <v>87</v>
      </c>
      <c r="C92" s="106"/>
      <c r="D92" s="42"/>
      <c r="E92" s="48"/>
      <c r="F92" s="48"/>
      <c r="G92" s="49"/>
      <c r="H92" s="49"/>
      <c r="I92" s="42"/>
      <c r="J92" s="67"/>
      <c r="M92" s="102" t="str">
        <f t="shared" ref="M92:M118" si="27">IF($L92="","",$M$6)</f>
        <v/>
      </c>
      <c r="N92" s="6" t="str">
        <f>IF($L92="","",IF(L92=1,LOOKUP(2,1/($N$6:$N91&lt;&gt;""),$N$6:$N91)+1,IF($L92=2,LOOKUP(2,1/($N$6:$N91&lt;&gt;""),$N$6:$N91),IF($L92=3,LOOKUP(2,1/($N$6:$N91&lt;&gt;""),$N$6:$N91),FALSE))))</f>
        <v/>
      </c>
      <c r="O92" s="98" t="str">
        <f>IF($L92="","",IF($L92=1,"",IF(AND($L92=2,LOOKUP(2,1/($L$6:$L91&lt;&gt;""),$L$6:$L91)=1),1,IF(AND($L92=2,LOOKUP(2,1/($L$6:$L91&lt;&gt;""),$L$6:$L91)=2),LOOKUP(2,1/($O$6:$O91&lt;&gt;""),$O$6:$O91)+1,IF(AND($L92=2,LOOKUP(2,1/($L$6:$L91&lt;&gt;""),$L$6:$L91)=3),LOOKUP(2,1/($O$6:$O91&lt;&gt;""),$O$6:$O91)+1,IF($L92=3,LOOKUP(2,1/($O$6:$O91&lt;&gt;""),$O$6:$O91),FALSE))))))</f>
        <v/>
      </c>
      <c r="P92" s="98" t="str">
        <f>IF($L92="","",IF($L92=1,"",IF($L92=2,"",IF(AND($L92=3,LOOKUP(2,1/($L$6:$L91&lt;&gt;""),$L$6:$L91)=2),1,IF(AND($L92=3,LOOKUP(2,1/($L$6:$L91&lt;&gt;""),$L$6:$L91)=3),LOOKUP(2,1/($P$6:$P91&lt;&gt;""),$P$6:$P91)+1)))))</f>
        <v/>
      </c>
      <c r="Q92" s="6" t="str">
        <f t="shared" ref="Q92:Q118" si="28">IF($L92="","",IF($P92&lt;&gt;"",$M92&amp;"."&amp;$N92&amp;"."&amp;$O92&amp;"."&amp;$P92&amp;".",IF($O92&lt;&gt;"",$M92&amp;"."&amp;$N92&amp;"."&amp;$O92&amp;".",IF($N92&lt;&gt;"",$M92&amp;"."&amp;$N92&amp;".",FALSE))))</f>
        <v/>
      </c>
      <c r="S92" s="11"/>
    </row>
    <row r="93" spans="1:19" x14ac:dyDescent="0.35">
      <c r="A93" s="54"/>
      <c r="B93" s="59" t="s">
        <v>185</v>
      </c>
      <c r="C93" s="106" t="s">
        <v>54</v>
      </c>
      <c r="D93" s="42"/>
      <c r="E93" s="155">
        <f>14.87+15</f>
        <v>29.869999999999997</v>
      </c>
      <c r="F93" s="48"/>
      <c r="G93" s="49"/>
      <c r="H93" s="49"/>
      <c r="I93" s="42"/>
      <c r="J93" s="67"/>
      <c r="M93" s="102"/>
      <c r="O93" s="98"/>
      <c r="P93" s="98"/>
      <c r="S93" s="11"/>
    </row>
    <row r="94" spans="1:19" x14ac:dyDescent="0.35">
      <c r="A94" s="50" t="str">
        <f t="shared" si="22"/>
        <v/>
      </c>
      <c r="B94" s="59" t="s">
        <v>186</v>
      </c>
      <c r="C94" s="106" t="s">
        <v>54</v>
      </c>
      <c r="D94" s="42"/>
      <c r="E94" s="48">
        <v>110.8</v>
      </c>
      <c r="F94" s="48"/>
      <c r="G94" s="49"/>
      <c r="H94" s="49"/>
      <c r="I94" s="42"/>
      <c r="J94" s="67"/>
      <c r="M94" s="102" t="str">
        <f t="shared" si="27"/>
        <v/>
      </c>
      <c r="N94" s="6" t="str">
        <f>IF($L94="","",IF(L94=1,LOOKUP(2,1/($N$6:$N92&lt;&gt;""),$N$6:$N92)+1,IF($L94=2,LOOKUP(2,1/($N$6:$N92&lt;&gt;""),$N$6:$N92),IF($L94=3,LOOKUP(2,1/($N$6:$N92&lt;&gt;""),$N$6:$N92),FALSE))))</f>
        <v/>
      </c>
      <c r="O94" s="98" t="str">
        <f>IF($L94="","",IF($L94=1,"",IF(AND($L94=2,LOOKUP(2,1/($L$6:$L92&lt;&gt;""),$L$6:$L92)=1),1,IF(AND($L94=2,LOOKUP(2,1/($L$6:$L92&lt;&gt;""),$L$6:$L92)=2),LOOKUP(2,1/($O$6:$O92&lt;&gt;""),$O$6:$O92)+1,IF(AND($L94=2,LOOKUP(2,1/($L$6:$L92&lt;&gt;""),$L$6:$L92)=3),LOOKUP(2,1/($O$6:$O92&lt;&gt;""),$O$6:$O92)+1,IF($L94=3,LOOKUP(2,1/($O$6:$O92&lt;&gt;""),$O$6:$O92),FALSE))))))</f>
        <v/>
      </c>
      <c r="P94" s="98" t="str">
        <f>IF($L94="","",IF($L94=1,"",IF($L94=2,"",IF(AND($L94=3,LOOKUP(2,1/($L$6:$L92&lt;&gt;""),$L$6:$L92)=2),1,IF(AND($L94=3,LOOKUP(2,1/($L$6:$L92&lt;&gt;""),$L$6:$L92)=3),LOOKUP(2,1/($P$6:$P92&lt;&gt;""),$P$6:$P92)+1)))))</f>
        <v/>
      </c>
      <c r="Q94" s="6" t="str">
        <f t="shared" si="28"/>
        <v/>
      </c>
    </row>
    <row r="95" spans="1:19" x14ac:dyDescent="0.35">
      <c r="A95" s="50" t="str">
        <f t="shared" si="22"/>
        <v/>
      </c>
      <c r="B95" s="59" t="s">
        <v>187</v>
      </c>
      <c r="C95" s="106" t="s">
        <v>54</v>
      </c>
      <c r="D95" s="42"/>
      <c r="E95" s="48">
        <v>14.65</v>
      </c>
      <c r="F95" s="48"/>
      <c r="G95" s="49"/>
      <c r="H95" s="49"/>
      <c r="I95" s="42"/>
      <c r="J95" s="67"/>
      <c r="M95" s="102" t="str">
        <f t="shared" si="27"/>
        <v/>
      </c>
      <c r="N95" s="6" t="str">
        <f>IF($L95="","",IF(L95=1,LOOKUP(2,1/($N$6:$N94&lt;&gt;""),$N$6:$N94)+1,IF($L95=2,LOOKUP(2,1/($N$6:$N94&lt;&gt;""),$N$6:$N94),IF($L95=3,LOOKUP(2,1/($N$6:$N94&lt;&gt;""),$N$6:$N94),FALSE))))</f>
        <v/>
      </c>
      <c r="O95" s="98" t="str">
        <f>IF($L95="","",IF($L95=1,"",IF(AND($L95=2,LOOKUP(2,1/($L$6:$L94&lt;&gt;""),$L$6:$L94)=1),1,IF(AND($L95=2,LOOKUP(2,1/($L$6:$L94&lt;&gt;""),$L$6:$L94)=2),LOOKUP(2,1/($O$6:$O94&lt;&gt;""),$O$6:$O94)+1,IF(AND($L95=2,LOOKUP(2,1/($L$6:$L94&lt;&gt;""),$L$6:$L94)=3),LOOKUP(2,1/($O$6:$O94&lt;&gt;""),$O$6:$O94)+1,IF($L95=3,LOOKUP(2,1/($O$6:$O94&lt;&gt;""),$O$6:$O94),FALSE))))))</f>
        <v/>
      </c>
      <c r="P95" s="98" t="str">
        <f>IF($L95="","",IF($L95=1,"",IF($L95=2,"",IF(AND($L95=3,LOOKUP(2,1/($L$6:$L94&lt;&gt;""),$L$6:$L94)=2),1,IF(AND($L95=3,LOOKUP(2,1/($L$6:$L94&lt;&gt;""),$L$6:$L94)=3),LOOKUP(2,1/($P$6:$P94&lt;&gt;""),$P$6:$P94)+1)))))</f>
        <v/>
      </c>
      <c r="Q95" s="6" t="str">
        <f t="shared" si="28"/>
        <v/>
      </c>
    </row>
    <row r="96" spans="1:19" x14ac:dyDescent="0.35">
      <c r="A96" s="50"/>
      <c r="B96" s="59" t="s">
        <v>188</v>
      </c>
      <c r="C96" s="106" t="s">
        <v>54</v>
      </c>
      <c r="D96" s="42"/>
      <c r="E96" s="48">
        <v>4.3</v>
      </c>
      <c r="F96" s="48"/>
      <c r="G96" s="49"/>
      <c r="H96" s="49"/>
      <c r="I96" s="42"/>
      <c r="J96" s="67"/>
      <c r="M96" s="102"/>
      <c r="O96" s="98"/>
      <c r="P96" s="98"/>
    </row>
    <row r="97" spans="1:19" x14ac:dyDescent="0.35">
      <c r="A97" s="50"/>
      <c r="B97" s="59" t="s">
        <v>189</v>
      </c>
      <c r="C97" s="106" t="s">
        <v>54</v>
      </c>
      <c r="D97" s="42"/>
      <c r="E97" s="48">
        <v>7.3</v>
      </c>
      <c r="F97" s="48"/>
      <c r="G97" s="49"/>
      <c r="H97" s="49"/>
      <c r="I97" s="42"/>
      <c r="J97" s="67"/>
      <c r="M97" s="102"/>
      <c r="O97" s="98"/>
      <c r="P97" s="98"/>
    </row>
    <row r="98" spans="1:19" x14ac:dyDescent="0.35">
      <c r="A98" s="50"/>
      <c r="B98" s="59" t="s">
        <v>190</v>
      </c>
      <c r="C98" s="106" t="s">
        <v>54</v>
      </c>
      <c r="D98" s="42"/>
      <c r="E98" s="48">
        <v>11.08</v>
      </c>
      <c r="F98" s="48"/>
      <c r="G98" s="49"/>
      <c r="H98" s="49"/>
      <c r="I98" s="42"/>
      <c r="J98" s="67"/>
      <c r="M98" s="102"/>
      <c r="O98" s="98"/>
      <c r="P98" s="98"/>
    </row>
    <row r="99" spans="1:19" x14ac:dyDescent="0.35">
      <c r="A99" s="50"/>
      <c r="B99" s="59" t="s">
        <v>192</v>
      </c>
      <c r="C99" s="106" t="s">
        <v>54</v>
      </c>
      <c r="D99" s="42"/>
      <c r="E99" s="48">
        <v>32.07</v>
      </c>
      <c r="F99" s="48"/>
      <c r="G99" s="49"/>
      <c r="H99" s="49"/>
      <c r="I99" s="42"/>
      <c r="J99" s="67"/>
      <c r="M99" s="102"/>
      <c r="O99" s="98"/>
      <c r="P99" s="98"/>
    </row>
    <row r="100" spans="1:19" x14ac:dyDescent="0.35">
      <c r="A100" s="50" t="str">
        <f t="shared" si="22"/>
        <v/>
      </c>
      <c r="B100" s="59" t="s">
        <v>191</v>
      </c>
      <c r="C100" s="106" t="s">
        <v>54</v>
      </c>
      <c r="D100" s="42"/>
      <c r="E100" s="48">
        <v>16</v>
      </c>
      <c r="F100" s="48"/>
      <c r="G100" s="49"/>
      <c r="H100" s="49"/>
      <c r="I100" s="42"/>
      <c r="J100" s="67"/>
      <c r="M100" s="102" t="str">
        <f t="shared" si="27"/>
        <v/>
      </c>
      <c r="N100" s="6" t="str">
        <f>IF($L100="","",IF(L100=1,LOOKUP(2,1/($N$6:$N94&lt;&gt;""),$N$6:$N94)+1,IF($L100=2,LOOKUP(2,1/($N$6:$N94&lt;&gt;""),$N$6:$N94),IF($L100=3,LOOKUP(2,1/($N$6:$N94&lt;&gt;""),$N$6:$N94),FALSE))))</f>
        <v/>
      </c>
      <c r="O100" s="98" t="str">
        <f>IF($L100="","",IF($L100=1,"",IF(AND($L100=2,LOOKUP(2,1/($L$6:$L94&lt;&gt;""),$L$6:$L94)=1),1,IF(AND($L100=2,LOOKUP(2,1/($L$6:$L94&lt;&gt;""),$L$6:$L94)=2),LOOKUP(2,1/($O$6:$O94&lt;&gt;""),$O$6:$O94)+1,IF(AND($L100=2,LOOKUP(2,1/($L$6:$L94&lt;&gt;""),$L$6:$L94)=3),LOOKUP(2,1/($O$6:$O94&lt;&gt;""),$O$6:$O94)+1,IF($L100=3,LOOKUP(2,1/($O$6:$O94&lt;&gt;""),$O$6:$O94),FALSE))))))</f>
        <v/>
      </c>
      <c r="P100" s="98" t="str">
        <f>IF($L100="","",IF($L100=1,"",IF($L100=2,"",IF(AND($L100=3,LOOKUP(2,1/($L$6:$L94&lt;&gt;""),$L$6:$L94)=2),1,IF(AND($L100=3,LOOKUP(2,1/($L$6:$L94&lt;&gt;""),$L$6:$L94)=3),LOOKUP(2,1/($P$6:$P94&lt;&gt;""),$P$6:$P94)+1)))))</f>
        <v/>
      </c>
      <c r="Q100" s="6" t="str">
        <f t="shared" si="28"/>
        <v/>
      </c>
    </row>
    <row r="101" spans="1:19" x14ac:dyDescent="0.35">
      <c r="A101" s="54" t="str">
        <f t="shared" si="22"/>
        <v/>
      </c>
      <c r="B101" s="57" t="s">
        <v>88</v>
      </c>
      <c r="C101" s="106"/>
      <c r="D101" s="42"/>
      <c r="E101" s="48"/>
      <c r="F101" s="48"/>
      <c r="G101" s="49"/>
      <c r="H101" s="49"/>
      <c r="I101" s="42"/>
      <c r="J101" s="67"/>
      <c r="M101" s="102" t="str">
        <f t="shared" si="27"/>
        <v/>
      </c>
      <c r="N101" s="6" t="str">
        <f>IF($L101="","",IF(L101=1,LOOKUP(2,1/($N$6:$N100&lt;&gt;""),$N$6:$N100)+1,IF($L101=2,LOOKUP(2,1/($N$6:$N100&lt;&gt;""),$N$6:$N100),IF($L101=3,LOOKUP(2,1/($N$6:$N100&lt;&gt;""),$N$6:$N100),FALSE))))</f>
        <v/>
      </c>
      <c r="O101" s="98" t="str">
        <f>IF($L101="","",IF($L101=1,"",IF(AND($L101=2,LOOKUP(2,1/($L$6:$L100&lt;&gt;""),$L$6:$L100)=1),1,IF(AND($L101=2,LOOKUP(2,1/($L$6:$L100&lt;&gt;""),$L$6:$L100)=2),LOOKUP(2,1/($O$6:$O100&lt;&gt;""),$O$6:$O100)+1,IF(AND($L101=2,LOOKUP(2,1/($L$6:$L100&lt;&gt;""),$L$6:$L100)=3),LOOKUP(2,1/($O$6:$O100&lt;&gt;""),$O$6:$O100)+1,IF($L101=3,LOOKUP(2,1/($O$6:$O100&lt;&gt;""),$O$6:$O100),FALSE))))))</f>
        <v/>
      </c>
      <c r="P101" s="98" t="str">
        <f>IF($L101="","",IF($L101=1,"",IF($L101=2,"",IF(AND($L101=3,LOOKUP(2,1/($L$6:$L100&lt;&gt;""),$L$6:$L100)=2),1,IF(AND($L101=3,LOOKUP(2,1/($L$6:$L100&lt;&gt;""),$L$6:$L100)=3),LOOKUP(2,1/($P$6:$P100&lt;&gt;""),$P$6:$P100)+1)))))</f>
        <v/>
      </c>
      <c r="Q101" s="6" t="str">
        <f t="shared" si="28"/>
        <v/>
      </c>
      <c r="S101" s="11"/>
    </row>
    <row r="102" spans="1:19" x14ac:dyDescent="0.35">
      <c r="A102" s="54"/>
      <c r="B102" s="59" t="s">
        <v>184</v>
      </c>
      <c r="C102" s="106" t="s">
        <v>49</v>
      </c>
      <c r="D102" s="42"/>
      <c r="E102" s="48">
        <v>1</v>
      </c>
      <c r="F102" s="48"/>
      <c r="G102" s="49"/>
      <c r="H102" s="49"/>
      <c r="I102" s="42"/>
      <c r="J102" s="67"/>
      <c r="M102" s="102"/>
      <c r="O102" s="98"/>
      <c r="P102" s="98"/>
      <c r="S102" s="11"/>
    </row>
    <row r="103" spans="1:19" x14ac:dyDescent="0.35">
      <c r="A103" s="50" t="str">
        <f t="shared" si="22"/>
        <v/>
      </c>
      <c r="B103" s="59" t="s">
        <v>89</v>
      </c>
      <c r="C103" s="106" t="s">
        <v>49</v>
      </c>
      <c r="D103" s="42"/>
      <c r="E103" s="48">
        <v>2</v>
      </c>
      <c r="F103" s="48"/>
      <c r="G103" s="49"/>
      <c r="H103" s="49"/>
      <c r="I103" s="42"/>
      <c r="J103" s="67"/>
      <c r="M103" s="102" t="str">
        <f t="shared" si="27"/>
        <v/>
      </c>
      <c r="N103" s="6" t="str">
        <f>IF($L103="","",IF(L103=1,LOOKUP(2,1/($N$6:$N101&lt;&gt;""),$N$6:$N101)+1,IF($L103=2,LOOKUP(2,1/($N$6:$N101&lt;&gt;""),$N$6:$N101),IF($L103=3,LOOKUP(2,1/($N$6:$N101&lt;&gt;""),$N$6:$N101),FALSE))))</f>
        <v/>
      </c>
      <c r="O103" s="98" t="str">
        <f>IF($L103="","",IF($L103=1,"",IF(AND($L103=2,LOOKUP(2,1/($L$6:$L101&lt;&gt;""),$L$6:$L101)=1),1,IF(AND($L103=2,LOOKUP(2,1/($L$6:$L101&lt;&gt;""),$L$6:$L101)=2),LOOKUP(2,1/($O$6:$O101&lt;&gt;""),$O$6:$O101)+1,IF(AND($L103=2,LOOKUP(2,1/($L$6:$L101&lt;&gt;""),$L$6:$L101)=3),LOOKUP(2,1/($O$6:$O101&lt;&gt;""),$O$6:$O101)+1,IF($L103=3,LOOKUP(2,1/($O$6:$O101&lt;&gt;""),$O$6:$O101),FALSE))))))</f>
        <v/>
      </c>
      <c r="P103" s="98" t="str">
        <f>IF($L103="","",IF($L103=1,"",IF($L103=2,"",IF(AND($L103=3,LOOKUP(2,1/($L$6:$L101&lt;&gt;""),$L$6:$L101)=2),1,IF(AND($L103=3,LOOKUP(2,1/($L$6:$L101&lt;&gt;""),$L$6:$L101)=3),LOOKUP(2,1/($P$6:$P101&lt;&gt;""),$P$6:$P101)+1)))))</f>
        <v/>
      </c>
      <c r="Q103" s="6" t="str">
        <f t="shared" si="28"/>
        <v/>
      </c>
    </row>
    <row r="104" spans="1:19" x14ac:dyDescent="0.35">
      <c r="A104" s="50" t="str">
        <f t="shared" si="22"/>
        <v/>
      </c>
      <c r="B104" s="56" t="s">
        <v>148</v>
      </c>
      <c r="C104" s="106" t="s">
        <v>49</v>
      </c>
      <c r="D104" s="42"/>
      <c r="E104" s="48">
        <v>2</v>
      </c>
      <c r="F104" s="48"/>
      <c r="G104" s="49"/>
      <c r="H104" s="49"/>
      <c r="I104" s="42"/>
      <c r="J104" s="67"/>
      <c r="M104" s="102" t="str">
        <f t="shared" si="27"/>
        <v/>
      </c>
      <c r="N104" s="6" t="str">
        <f>IF($L104="","",IF(L104=1,LOOKUP(2,1/($N$6:$N103&lt;&gt;""),$N$6:$N103)+1,IF($L104=2,LOOKUP(2,1/($N$6:$N103&lt;&gt;""),$N$6:$N103),IF($L104=3,LOOKUP(2,1/($N$6:$N103&lt;&gt;""),$N$6:$N103),FALSE))))</f>
        <v/>
      </c>
      <c r="O104" s="98" t="str">
        <f>IF($L104="","",IF($L104=1,"",IF(AND($L104=2,LOOKUP(2,1/($L$6:$L103&lt;&gt;""),$L$6:$L103)=1),1,IF(AND($L104=2,LOOKUP(2,1/($L$6:$L103&lt;&gt;""),$L$6:$L103)=2),LOOKUP(2,1/($O$6:$O103&lt;&gt;""),$O$6:$O103)+1,IF(AND($L104=2,LOOKUP(2,1/($L$6:$L103&lt;&gt;""),$L$6:$L103)=3),LOOKUP(2,1/($O$6:$O103&lt;&gt;""),$O$6:$O103)+1,IF($L104=3,LOOKUP(2,1/($O$6:$O103&lt;&gt;""),$O$6:$O103),FALSE))))))</f>
        <v/>
      </c>
      <c r="P104" s="98" t="str">
        <f>IF($L104="","",IF($L104=1,"",IF($L104=2,"",IF(AND($L104=3,LOOKUP(2,1/($L$6:$L103&lt;&gt;""),$L$6:$L103)=2),1,IF(AND($L104=3,LOOKUP(2,1/($L$6:$L103&lt;&gt;""),$L$6:$L103)=3),LOOKUP(2,1/($P$6:$P103&lt;&gt;""),$P$6:$P103)+1)))))</f>
        <v/>
      </c>
      <c r="Q104" s="6" t="str">
        <f t="shared" si="28"/>
        <v/>
      </c>
    </row>
    <row r="105" spans="1:19" x14ac:dyDescent="0.35">
      <c r="A105" s="50" t="str">
        <f t="shared" si="22"/>
        <v/>
      </c>
      <c r="B105" s="57" t="s">
        <v>126</v>
      </c>
      <c r="C105" s="106" t="s">
        <v>49</v>
      </c>
      <c r="D105" s="42"/>
      <c r="E105" s="48">
        <v>3</v>
      </c>
      <c r="F105" s="48"/>
      <c r="G105" s="49"/>
      <c r="H105" s="49"/>
      <c r="I105" s="42"/>
      <c r="J105" s="67"/>
      <c r="M105" s="102" t="str">
        <f t="shared" si="27"/>
        <v/>
      </c>
      <c r="N105" s="6" t="str">
        <f>IF($L105="","",IF(L105=1,LOOKUP(2,1/($N$6:$N103&lt;&gt;""),$N$6:$N103)+1,IF($L105=2,LOOKUP(2,1/($N$6:$N103&lt;&gt;""),$N$6:$N103),IF($L105=3,LOOKUP(2,1/($N$6:$N103&lt;&gt;""),$N$6:$N103),FALSE))))</f>
        <v/>
      </c>
      <c r="O105" s="98" t="str">
        <f>IF($L105="","",IF($L105=1,"",IF(AND($L105=2,LOOKUP(2,1/($L$6:$L103&lt;&gt;""),$L$6:$L103)=1),1,IF(AND($L105=2,LOOKUP(2,1/($L$6:$L103&lt;&gt;""),$L$6:$L103)=2),LOOKUP(2,1/($O$6:$O103&lt;&gt;""),$O$6:$O103)+1,IF(AND($L105=2,LOOKUP(2,1/($L$6:$L103&lt;&gt;""),$L$6:$L103)=3),LOOKUP(2,1/($O$6:$O103&lt;&gt;""),$O$6:$O103)+1,IF($L105=3,LOOKUP(2,1/($O$6:$O103&lt;&gt;""),$O$6:$O103),FALSE))))))</f>
        <v/>
      </c>
      <c r="P105" s="98" t="str">
        <f>IF($L105="","",IF($L105=1,"",IF($L105=2,"",IF(AND($L105=3,LOOKUP(2,1/($L$6:$L103&lt;&gt;""),$L$6:$L103)=2),1,IF(AND($L105=3,LOOKUP(2,1/($L$6:$L103&lt;&gt;""),$L$6:$L103)=3),LOOKUP(2,1/($P$6:$P103&lt;&gt;""),$P$6:$P103)+1)))))</f>
        <v/>
      </c>
      <c r="Q105" s="6" t="str">
        <f t="shared" si="28"/>
        <v/>
      </c>
      <c r="S105" s="11"/>
    </row>
    <row r="106" spans="1:19" x14ac:dyDescent="0.35">
      <c r="A106" s="54" t="str">
        <f t="shared" si="22"/>
        <v/>
      </c>
      <c r="B106" s="57" t="s">
        <v>147</v>
      </c>
      <c r="C106" s="106" t="s">
        <v>54</v>
      </c>
      <c r="D106" s="42"/>
      <c r="E106" s="48">
        <v>105.61</v>
      </c>
      <c r="F106" s="48"/>
      <c r="G106" s="49"/>
      <c r="H106" s="49"/>
      <c r="I106" s="42"/>
      <c r="J106" s="67"/>
      <c r="M106" s="102" t="str">
        <f t="shared" si="27"/>
        <v/>
      </c>
      <c r="N106" s="6" t="str">
        <f>IF($L106="","",IF(L106=1,LOOKUP(2,1/($N$6:$N104&lt;&gt;""),$N$6:$N104)+1,IF($L106=2,LOOKUP(2,1/($N$6:$N104&lt;&gt;""),$N$6:$N104),IF($L106=3,LOOKUP(2,1/($N$6:$N104&lt;&gt;""),$N$6:$N104),FALSE))))</f>
        <v/>
      </c>
      <c r="O106" s="98" t="str">
        <f>IF($L106="","",IF($L106=1,"",IF(AND($L106=2,LOOKUP(2,1/($L$6:$L104&lt;&gt;""),$L$6:$L104)=1),1,IF(AND($L106=2,LOOKUP(2,1/($L$6:$L104&lt;&gt;""),$L$6:$L104)=2),LOOKUP(2,1/($O$6:$O104&lt;&gt;""),$O$6:$O104)+1,IF(AND($L106=2,LOOKUP(2,1/($L$6:$L104&lt;&gt;""),$L$6:$L104)=3),LOOKUP(2,1/($O$6:$O104&lt;&gt;""),$O$6:$O104)+1,IF($L106=3,LOOKUP(2,1/($O$6:$O104&lt;&gt;""),$O$6:$O104),FALSE))))))</f>
        <v/>
      </c>
      <c r="P106" s="98" t="str">
        <f>IF($L106="","",IF($L106=1,"",IF($L106=2,"",IF(AND($L106=3,LOOKUP(2,1/($L$6:$L104&lt;&gt;""),$L$6:$L104)=2),1,IF(AND($L106=3,LOOKUP(2,1/($L$6:$L104&lt;&gt;""),$L$6:$L104)=3),LOOKUP(2,1/($P$6:$P104&lt;&gt;""),$P$6:$P104)+1)))))</f>
        <v/>
      </c>
      <c r="Q106" s="6" t="str">
        <f t="shared" si="28"/>
        <v/>
      </c>
      <c r="S106" s="9"/>
    </row>
    <row r="107" spans="1:19" x14ac:dyDescent="0.35">
      <c r="A107" s="50" t="str">
        <f t="shared" si="22"/>
        <v/>
      </c>
      <c r="B107" s="51"/>
      <c r="C107" s="106"/>
      <c r="D107" s="42"/>
      <c r="E107" s="48"/>
      <c r="F107" s="48"/>
      <c r="G107" s="49"/>
      <c r="H107" s="49"/>
      <c r="I107" s="42"/>
      <c r="J107" s="67"/>
      <c r="M107" s="102" t="str">
        <f t="shared" si="27"/>
        <v/>
      </c>
      <c r="N107" s="6" t="str">
        <f>IF($L107="","",IF(L107=1,LOOKUP(2,1/($N$6:$N106&lt;&gt;""),$N$6:$N106)+1,IF($L107=2,LOOKUP(2,1/($N$6:$N106&lt;&gt;""),$N$6:$N106),IF($L107=3,LOOKUP(2,1/($N$6:$N106&lt;&gt;""),$N$6:$N106),FALSE))))</f>
        <v/>
      </c>
      <c r="O107" s="98" t="str">
        <f>IF($L107="","",IF($L107=1,"",IF(AND($L107=2,LOOKUP(2,1/($L$6:$L106&lt;&gt;""),$L$6:$L106)=1),1,IF(AND($L107=2,LOOKUP(2,1/($L$6:$L106&lt;&gt;""),$L$6:$L106)=2),LOOKUP(2,1/($O$6:$O106&lt;&gt;""),$O$6:$O106)+1,IF(AND($L107=2,LOOKUP(2,1/($L$6:$L106&lt;&gt;""),$L$6:$L106)=3),LOOKUP(2,1/($O$6:$O106&lt;&gt;""),$O$6:$O106)+1,IF($L107=3,LOOKUP(2,1/($O$6:$O106&lt;&gt;""),$O$6:$O106),FALSE))))))</f>
        <v/>
      </c>
      <c r="P107" s="98" t="str">
        <f>IF($L107="","",IF($L107=1,"",IF($L107=2,"",IF(AND($L107=3,LOOKUP(2,1/($L$6:$L106&lt;&gt;""),$L$6:$L106)=2),1,IF(AND($L107=3,LOOKUP(2,1/($L$6:$L106&lt;&gt;""),$L$6:$L106)=3),LOOKUP(2,1/($P$6:$P106&lt;&gt;""),$P$6:$P106)+1)))))</f>
        <v/>
      </c>
      <c r="Q107" s="6" t="str">
        <f t="shared" si="28"/>
        <v/>
      </c>
    </row>
    <row r="108" spans="1:19" x14ac:dyDescent="0.35">
      <c r="A108" s="142" t="s">
        <v>237</v>
      </c>
      <c r="B108" s="53" t="s">
        <v>173</v>
      </c>
      <c r="C108" s="106"/>
      <c r="D108" s="42"/>
      <c r="E108" s="48"/>
      <c r="F108" s="48"/>
      <c r="G108" s="49"/>
      <c r="H108" s="49">
        <f t="shared" ref="H108" si="29">F108*G108</f>
        <v>0</v>
      </c>
      <c r="I108" s="42"/>
      <c r="J108" s="67"/>
      <c r="L108" s="100">
        <v>2</v>
      </c>
      <c r="M108" s="102">
        <f t="shared" si="27"/>
        <v>3</v>
      </c>
      <c r="N108" s="6">
        <f>IF($L108="","",IF(L108=1,LOOKUP(2,1/($N$6:$N107&lt;&gt;""),$N$6:$N107)+1,IF($L108=2,LOOKUP(2,1/($N$6:$N107&lt;&gt;""),$N$6:$N107),IF($L108=3,LOOKUP(2,1/($N$6:$N107&lt;&gt;""),$N$6:$N107),FALSE))))</f>
        <v>3</v>
      </c>
      <c r="O108" s="98">
        <f>IF($L108="","",IF($L108=1,"",IF(AND($L108=2,LOOKUP(2,1/($L$6:$L107&lt;&gt;""),$L$6:$L107)=1),1,IF(AND($L108=2,LOOKUP(2,1/($L$6:$L107&lt;&gt;""),$L$6:$L107)=2),LOOKUP(2,1/($O$6:$O107&lt;&gt;""),$O$6:$O107)+1,IF(AND($L108=2,LOOKUP(2,1/($L$6:$L107&lt;&gt;""),$L$6:$L107)=3),LOOKUP(2,1/($O$6:$O107&lt;&gt;""),$O$6:$O107)+1,IF($L108=3,LOOKUP(2,1/($O$6:$O107&lt;&gt;""),$O$6:$O107),FALSE))))))</f>
        <v>4</v>
      </c>
      <c r="P108" s="98" t="str">
        <f>IF($L108="","",IF($L108=1,"",IF($L108=2,"",IF(AND($L108=3,LOOKUP(2,1/($L$6:$L107&lt;&gt;""),$L$6:$L107)=2),1,IF(AND($L108=3,LOOKUP(2,1/($L$6:$L107&lt;&gt;""),$L$6:$L107)=3),LOOKUP(2,1/($P$6:$P107&lt;&gt;""),$P$6:$P107)+1)))))</f>
        <v/>
      </c>
      <c r="Q108" s="6" t="str">
        <f t="shared" si="28"/>
        <v>3.3.4.</v>
      </c>
      <c r="S108" s="9"/>
    </row>
    <row r="109" spans="1:19" x14ac:dyDescent="0.35">
      <c r="A109" s="54" t="str">
        <f t="shared" ref="A109:A122" si="30">IF($Q109="","",$Q109)</f>
        <v/>
      </c>
      <c r="B109" s="57" t="s">
        <v>196</v>
      </c>
      <c r="C109" s="106" t="s">
        <v>178</v>
      </c>
      <c r="D109" s="42"/>
      <c r="E109" s="48">
        <v>245.14400000000001</v>
      </c>
      <c r="F109" s="48"/>
      <c r="G109" s="49"/>
      <c r="H109" s="49"/>
      <c r="I109" s="42"/>
      <c r="J109" s="67"/>
      <c r="M109" s="102" t="str">
        <f t="shared" si="27"/>
        <v/>
      </c>
      <c r="N109" s="6" t="str">
        <f>IF($L109="","",IF(L109=1,LOOKUP(2,1/($N$6:$N104&lt;&gt;""),$N$6:$N104)+1,IF($L109=2,LOOKUP(2,1/($N$6:$N104&lt;&gt;""),$N$6:$N104),IF($L109=3,LOOKUP(2,1/($N$6:$N104&lt;&gt;""),$N$6:$N104),FALSE))))</f>
        <v/>
      </c>
      <c r="O109" s="98" t="str">
        <f>IF($L109="","",IF($L109=1,"",IF(AND($L109=2,LOOKUP(2,1/($L$6:$L104&lt;&gt;""),$L$6:$L104)=1),1,IF(AND($L109=2,LOOKUP(2,1/($L$6:$L104&lt;&gt;""),$L$6:$L104)=2),LOOKUP(2,1/($O$6:$O104&lt;&gt;""),$O$6:$O104)+1,IF(AND($L109=2,LOOKUP(2,1/($L$6:$L104&lt;&gt;""),$L$6:$L104)=3),LOOKUP(2,1/($O$6:$O104&lt;&gt;""),$O$6:$O104)+1,IF($L109=3,LOOKUP(2,1/($O$6:$O104&lt;&gt;""),$O$6:$O104),FALSE))))))</f>
        <v/>
      </c>
      <c r="P109" s="98" t="str">
        <f>IF($L109="","",IF($L109=1,"",IF($L109=2,"",IF(AND($L109=3,LOOKUP(2,1/($L$6:$L104&lt;&gt;""),$L$6:$L104)=2),1,IF(AND($L109=3,LOOKUP(2,1/($L$6:$L104&lt;&gt;""),$L$6:$L104)=3),LOOKUP(2,1/($P$6:$P104&lt;&gt;""),$P$6:$P104)+1)))))</f>
        <v/>
      </c>
      <c r="Q109" s="6" t="str">
        <f t="shared" si="28"/>
        <v/>
      </c>
      <c r="S109" s="11"/>
    </row>
    <row r="110" spans="1:19" x14ac:dyDescent="0.35">
      <c r="A110" s="54" t="str">
        <f t="shared" si="30"/>
        <v/>
      </c>
      <c r="B110" s="57" t="s">
        <v>179</v>
      </c>
      <c r="C110" s="106" t="s">
        <v>178</v>
      </c>
      <c r="D110" s="42"/>
      <c r="E110" s="48">
        <v>8.64</v>
      </c>
      <c r="F110" s="48"/>
      <c r="G110" s="49"/>
      <c r="H110" s="49"/>
      <c r="I110" s="42"/>
      <c r="J110" s="67"/>
      <c r="M110" s="102" t="str">
        <f t="shared" si="27"/>
        <v/>
      </c>
      <c r="N110" s="6" t="str">
        <f>IF($L110="","",IF(L110=1,LOOKUP(2,1/($N$6:$N104&lt;&gt;""),$N$6:$N104)+1,IF($L110=2,LOOKUP(2,1/($N$6:$N104&lt;&gt;""),$N$6:$N104),IF($L110=3,LOOKUP(2,1/($N$6:$N104&lt;&gt;""),$N$6:$N104),FALSE))))</f>
        <v/>
      </c>
      <c r="O110" s="98" t="str">
        <f>IF($L110="","",IF($L110=1,"",IF(AND($L110=2,LOOKUP(2,1/($L$6:$L104&lt;&gt;""),$L$6:$L104)=1),1,IF(AND($L110=2,LOOKUP(2,1/($L$6:$L104&lt;&gt;""),$L$6:$L104)=2),LOOKUP(2,1/($O$6:$O104&lt;&gt;""),$O$6:$O104)+1,IF(AND($L110=2,LOOKUP(2,1/($L$6:$L104&lt;&gt;""),$L$6:$L104)=3),LOOKUP(2,1/($O$6:$O104&lt;&gt;""),$O$6:$O104)+1,IF($L110=3,LOOKUP(2,1/($O$6:$O104&lt;&gt;""),$O$6:$O104),FALSE))))))</f>
        <v/>
      </c>
      <c r="P110" s="98" t="str">
        <f>IF($L110="","",IF($L110=1,"",IF($L110=2,"",IF(AND($L110=3,LOOKUP(2,1/($L$6:$L104&lt;&gt;""),$L$6:$L104)=2),1,IF(AND($L110=3,LOOKUP(2,1/($L$6:$L104&lt;&gt;""),$L$6:$L104)=3),LOOKUP(2,1/($P$6:$P104&lt;&gt;""),$P$6:$P104)+1)))))</f>
        <v/>
      </c>
      <c r="Q110" s="6" t="str">
        <f t="shared" si="28"/>
        <v/>
      </c>
      <c r="S110" s="11"/>
    </row>
    <row r="111" spans="1:19" x14ac:dyDescent="0.35">
      <c r="A111" s="54" t="str">
        <f t="shared" si="30"/>
        <v/>
      </c>
      <c r="B111" s="57" t="s">
        <v>180</v>
      </c>
      <c r="C111" s="106" t="s">
        <v>48</v>
      </c>
      <c r="D111" s="42"/>
      <c r="E111" s="48">
        <v>1</v>
      </c>
      <c r="F111" s="48"/>
      <c r="G111" s="49"/>
      <c r="H111" s="49"/>
      <c r="I111" s="42"/>
      <c r="J111" s="67"/>
      <c r="M111" s="102" t="str">
        <f t="shared" si="27"/>
        <v/>
      </c>
      <c r="N111" s="6" t="str">
        <f>IF($L111="","",IF(L111=1,LOOKUP(2,1/($N$6:$N109&lt;&gt;""),$N$6:$N109)+1,IF($L111=2,LOOKUP(2,1/($N$6:$N109&lt;&gt;""),$N$6:$N109),IF($L111=3,LOOKUP(2,1/($N$6:$N109&lt;&gt;""),$N$6:$N109),FALSE))))</f>
        <v/>
      </c>
      <c r="O111" s="98" t="str">
        <f>IF($L111="","",IF($L111=1,"",IF(AND($L111=2,LOOKUP(2,1/($L$6:$L109&lt;&gt;""),$L$6:$L109)=1),1,IF(AND($L111=2,LOOKUP(2,1/($L$6:$L109&lt;&gt;""),$L$6:$L109)=2),LOOKUP(2,1/($O$6:$O109&lt;&gt;""),$O$6:$O109)+1,IF(AND($L111=2,LOOKUP(2,1/($L$6:$L109&lt;&gt;""),$L$6:$L109)=3),LOOKUP(2,1/($O$6:$O109&lt;&gt;""),$O$6:$O109)+1,IF($L111=3,LOOKUP(2,1/($O$6:$O109&lt;&gt;""),$O$6:$O109),FALSE))))))</f>
        <v/>
      </c>
      <c r="P111" s="98" t="str">
        <f>IF($L111="","",IF($L111=1,"",IF($L111=2,"",IF(AND($L111=3,LOOKUP(2,1/($L$6:$L109&lt;&gt;""),$L$6:$L109)=2),1,IF(AND($L111=3,LOOKUP(2,1/($L$6:$L109&lt;&gt;""),$L$6:$L109)=3),LOOKUP(2,1/($P$6:$P109&lt;&gt;""),$P$6:$P109)+1)))))</f>
        <v/>
      </c>
      <c r="Q111" s="6" t="str">
        <f t="shared" si="28"/>
        <v/>
      </c>
      <c r="S111" s="11"/>
    </row>
    <row r="112" spans="1:19" x14ac:dyDescent="0.35">
      <c r="A112" s="54" t="str">
        <f t="shared" si="30"/>
        <v/>
      </c>
      <c r="B112" s="57" t="s">
        <v>181</v>
      </c>
      <c r="C112" s="106" t="s">
        <v>48</v>
      </c>
      <c r="D112" s="42"/>
      <c r="E112" s="48">
        <v>1</v>
      </c>
      <c r="F112" s="48"/>
      <c r="G112" s="49"/>
      <c r="H112" s="49"/>
      <c r="I112" s="42"/>
      <c r="J112" s="67"/>
      <c r="M112" s="102" t="str">
        <f t="shared" si="27"/>
        <v/>
      </c>
      <c r="N112" s="6" t="str">
        <f>IF($L112="","",IF(L112=1,LOOKUP(2,1/($N$6:$N109&lt;&gt;""),$N$6:$N109)+1,IF($L112=2,LOOKUP(2,1/($N$6:$N109&lt;&gt;""),$N$6:$N109),IF($L112=3,LOOKUP(2,1/($N$6:$N109&lt;&gt;""),$N$6:$N109),FALSE))))</f>
        <v/>
      </c>
      <c r="O112" s="98" t="str">
        <f>IF($L112="","",IF($L112=1,"",IF(AND($L112=2,LOOKUP(2,1/($L$6:$L109&lt;&gt;""),$L$6:$L109)=1),1,IF(AND($L112=2,LOOKUP(2,1/($L$6:$L109&lt;&gt;""),$L$6:$L109)=2),LOOKUP(2,1/($O$6:$O109&lt;&gt;""),$O$6:$O109)+1,IF(AND($L112=2,LOOKUP(2,1/($L$6:$L109&lt;&gt;""),$L$6:$L109)=3),LOOKUP(2,1/($O$6:$O109&lt;&gt;""),$O$6:$O109)+1,IF($L112=3,LOOKUP(2,1/($O$6:$O109&lt;&gt;""),$O$6:$O109),FALSE))))))</f>
        <v/>
      </c>
      <c r="P112" s="98" t="str">
        <f>IF($L112="","",IF($L112=1,"",IF($L112=2,"",IF(AND($L112=3,LOOKUP(2,1/($L$6:$L109&lt;&gt;""),$L$6:$L109)=2),1,IF(AND($L112=3,LOOKUP(2,1/($L$6:$L109&lt;&gt;""),$L$6:$L109)=3),LOOKUP(2,1/($P$6:$P109&lt;&gt;""),$P$6:$P109)+1)))))</f>
        <v/>
      </c>
      <c r="Q112" s="6" t="str">
        <f t="shared" si="28"/>
        <v/>
      </c>
      <c r="S112" s="11"/>
    </row>
    <row r="113" spans="1:19" x14ac:dyDescent="0.35">
      <c r="A113" s="54" t="str">
        <f t="shared" si="30"/>
        <v/>
      </c>
      <c r="B113" s="57" t="s">
        <v>174</v>
      </c>
      <c r="C113" s="106" t="s">
        <v>54</v>
      </c>
      <c r="D113" s="42"/>
      <c r="E113" s="48">
        <v>13</v>
      </c>
      <c r="F113" s="48"/>
      <c r="G113" s="49"/>
      <c r="H113" s="49"/>
      <c r="I113" s="42"/>
      <c r="J113" s="67"/>
      <c r="M113" s="102" t="str">
        <f t="shared" si="27"/>
        <v/>
      </c>
      <c r="N113" s="6" t="str">
        <f>IF($L113="","",IF(L113=1,LOOKUP(2,1/($N$6:$N108&lt;&gt;""),$N$6:$N108)+1,IF($L113=2,LOOKUP(2,1/($N$6:$N108&lt;&gt;""),$N$6:$N108),IF($L113=3,LOOKUP(2,1/($N$6:$N108&lt;&gt;""),$N$6:$N108),FALSE))))</f>
        <v/>
      </c>
      <c r="O113" s="98" t="str">
        <f>IF($L113="","",IF($L113=1,"",IF(AND($L113=2,LOOKUP(2,1/($L$6:$L108&lt;&gt;""),$L$6:$L108)=1),1,IF(AND($L113=2,LOOKUP(2,1/($L$6:$L108&lt;&gt;""),$L$6:$L108)=2),LOOKUP(2,1/($O$6:$O108&lt;&gt;""),$O$6:$O108)+1,IF(AND($L113=2,LOOKUP(2,1/($L$6:$L108&lt;&gt;""),$L$6:$L108)=3),LOOKUP(2,1/($O$6:$O108&lt;&gt;""),$O$6:$O108)+1,IF($L113=3,LOOKUP(2,1/($O$6:$O108&lt;&gt;""),$O$6:$O108),FALSE))))))</f>
        <v/>
      </c>
      <c r="P113" s="98" t="str">
        <f>IF($L113="","",IF($L113=1,"",IF($L113=2,"",IF(AND($L113=3,LOOKUP(2,1/($L$6:$L108&lt;&gt;""),$L$6:$L108)=2),1,IF(AND($L113=3,LOOKUP(2,1/($L$6:$L108&lt;&gt;""),$L$6:$L108)=3),LOOKUP(2,1/($P$6:$P108&lt;&gt;""),$P$6:$P108)+1)))))</f>
        <v/>
      </c>
      <c r="Q113" s="6" t="str">
        <f t="shared" si="28"/>
        <v/>
      </c>
      <c r="S113" s="11"/>
    </row>
    <row r="114" spans="1:19" x14ac:dyDescent="0.35">
      <c r="A114" s="54" t="str">
        <f t="shared" si="30"/>
        <v/>
      </c>
      <c r="B114" s="57" t="s">
        <v>175</v>
      </c>
      <c r="C114" s="106" t="s">
        <v>54</v>
      </c>
      <c r="D114" s="42"/>
      <c r="E114" s="48">
        <v>13</v>
      </c>
      <c r="F114" s="48"/>
      <c r="G114" s="49"/>
      <c r="H114" s="49"/>
      <c r="I114" s="42"/>
      <c r="J114" s="67"/>
      <c r="M114" s="102" t="str">
        <f t="shared" si="27"/>
        <v/>
      </c>
      <c r="N114" s="6" t="str">
        <f>IF($L114="","",IF(L114=1,LOOKUP(2,1/($N$6:$N112&lt;&gt;""),$N$6:$N112)+1,IF($L114=2,LOOKUP(2,1/($N$6:$N112&lt;&gt;""),$N$6:$N112),IF($L114=3,LOOKUP(2,1/($N$6:$N112&lt;&gt;""),$N$6:$N112),FALSE))))</f>
        <v/>
      </c>
      <c r="O114" s="98" t="str">
        <f>IF($L114="","",IF($L114=1,"",IF(AND($L114=2,LOOKUP(2,1/($L$6:$L112&lt;&gt;""),$L$6:$L112)=1),1,IF(AND($L114=2,LOOKUP(2,1/($L$6:$L112&lt;&gt;""),$L$6:$L112)=2),LOOKUP(2,1/($O$6:$O112&lt;&gt;""),$O$6:$O112)+1,IF(AND($L114=2,LOOKUP(2,1/($L$6:$L112&lt;&gt;""),$L$6:$L112)=3),LOOKUP(2,1/($O$6:$O112&lt;&gt;""),$O$6:$O112)+1,IF($L114=3,LOOKUP(2,1/($O$6:$O112&lt;&gt;""),$O$6:$O112),FALSE))))))</f>
        <v/>
      </c>
      <c r="P114" s="98" t="str">
        <f>IF($L114="","",IF($L114=1,"",IF($L114=2,"",IF(AND($L114=3,LOOKUP(2,1/($L$6:$L112&lt;&gt;""),$L$6:$L112)=2),1,IF(AND($L114=3,LOOKUP(2,1/($L$6:$L112&lt;&gt;""),$L$6:$L112)=3),LOOKUP(2,1/($P$6:$P112&lt;&gt;""),$P$6:$P112)+1)))))</f>
        <v/>
      </c>
      <c r="Q114" s="6" t="str">
        <f t="shared" si="28"/>
        <v/>
      </c>
      <c r="S114" s="11"/>
    </row>
    <row r="115" spans="1:19" x14ac:dyDescent="0.35">
      <c r="A115" s="54" t="str">
        <f t="shared" si="30"/>
        <v/>
      </c>
      <c r="B115" s="57" t="s">
        <v>176</v>
      </c>
      <c r="C115" s="106" t="s">
        <v>49</v>
      </c>
      <c r="D115" s="42"/>
      <c r="E115" s="48">
        <v>1</v>
      </c>
      <c r="F115" s="48"/>
      <c r="G115" s="49"/>
      <c r="H115" s="49"/>
      <c r="I115" s="42"/>
      <c r="J115" s="67"/>
      <c r="M115" s="102" t="str">
        <f t="shared" si="27"/>
        <v/>
      </c>
      <c r="N115" s="6" t="str">
        <f>IF($L115="","",IF(L115=1,LOOKUP(2,1/($N$6:$N112&lt;&gt;""),$N$6:$N112)+1,IF($L115=2,LOOKUP(2,1/($N$6:$N112&lt;&gt;""),$N$6:$N112),IF($L115=3,LOOKUP(2,1/($N$6:$N112&lt;&gt;""),$N$6:$N112),FALSE))))</f>
        <v/>
      </c>
      <c r="O115" s="98" t="str">
        <f>IF($L115="","",IF($L115=1,"",IF(AND($L115=2,LOOKUP(2,1/($L$6:$L112&lt;&gt;""),$L$6:$L112)=1),1,IF(AND($L115=2,LOOKUP(2,1/($L$6:$L112&lt;&gt;""),$L$6:$L112)=2),LOOKUP(2,1/($O$6:$O112&lt;&gt;""),$O$6:$O112)+1,IF(AND($L115=2,LOOKUP(2,1/($L$6:$L112&lt;&gt;""),$L$6:$L112)=3),LOOKUP(2,1/($O$6:$O112&lt;&gt;""),$O$6:$O112)+1,IF($L115=3,LOOKUP(2,1/($O$6:$O112&lt;&gt;""),$O$6:$O112),FALSE))))))</f>
        <v/>
      </c>
      <c r="P115" s="98" t="str">
        <f>IF($L115="","",IF($L115=1,"",IF($L115=2,"",IF(AND($L115=3,LOOKUP(2,1/($L$6:$L112&lt;&gt;""),$L$6:$L112)=2),1,IF(AND($L115=3,LOOKUP(2,1/($L$6:$L112&lt;&gt;""),$L$6:$L112)=3),LOOKUP(2,1/($P$6:$P112&lt;&gt;""),$P$6:$P112)+1)))))</f>
        <v/>
      </c>
      <c r="Q115" s="6" t="str">
        <f t="shared" si="28"/>
        <v/>
      </c>
      <c r="S115" s="11"/>
    </row>
    <row r="116" spans="1:19" x14ac:dyDescent="0.35">
      <c r="A116" s="54" t="str">
        <f t="shared" si="30"/>
        <v/>
      </c>
      <c r="B116" s="57" t="s">
        <v>177</v>
      </c>
      <c r="C116" s="106" t="s">
        <v>48</v>
      </c>
      <c r="D116" s="42"/>
      <c r="E116" s="48">
        <v>1</v>
      </c>
      <c r="F116" s="48"/>
      <c r="G116" s="49"/>
      <c r="H116" s="49"/>
      <c r="I116" s="42"/>
      <c r="J116" s="67"/>
      <c r="M116" s="102" t="str">
        <f t="shared" si="27"/>
        <v/>
      </c>
      <c r="N116" s="6" t="str">
        <f>IF($L116="","",IF(L116=1,LOOKUP(2,1/($N$6:$N115&lt;&gt;""),$N$6:$N115)+1,IF($L116=2,LOOKUP(2,1/($N$6:$N115&lt;&gt;""),$N$6:$N115),IF($L116=3,LOOKUP(2,1/($N$6:$N115&lt;&gt;""),$N$6:$N115),FALSE))))</f>
        <v/>
      </c>
      <c r="O116" s="98" t="str">
        <f>IF($L116="","",IF($L116=1,"",IF(AND($L116=2,LOOKUP(2,1/($L$6:$L115&lt;&gt;""),$L$6:$L115)=1),1,IF(AND($L116=2,LOOKUP(2,1/($L$6:$L115&lt;&gt;""),$L$6:$L115)=2),LOOKUP(2,1/($O$6:$O115&lt;&gt;""),$O$6:$O115)+1,IF(AND($L116=2,LOOKUP(2,1/($L$6:$L115&lt;&gt;""),$L$6:$L115)=3),LOOKUP(2,1/($O$6:$O115&lt;&gt;""),$O$6:$O115)+1,IF($L116=3,LOOKUP(2,1/($O$6:$O115&lt;&gt;""),$O$6:$O115),FALSE))))))</f>
        <v/>
      </c>
      <c r="P116" s="98" t="str">
        <f>IF($L116="","",IF($L116=1,"",IF($L116=2,"",IF(AND($L116=3,LOOKUP(2,1/($L$6:$L115&lt;&gt;""),$L$6:$L115)=2),1,IF(AND($L116=3,LOOKUP(2,1/($L$6:$L115&lt;&gt;""),$L$6:$L115)=3),LOOKUP(2,1/($P$6:$P115&lt;&gt;""),$P$6:$P115)+1)))))</f>
        <v/>
      </c>
      <c r="Q116" s="6" t="str">
        <f t="shared" si="28"/>
        <v/>
      </c>
      <c r="S116" s="11"/>
    </row>
    <row r="117" spans="1:19" x14ac:dyDescent="0.35">
      <c r="A117" s="54" t="str">
        <f t="shared" si="30"/>
        <v/>
      </c>
      <c r="B117" s="57" t="s">
        <v>183</v>
      </c>
      <c r="C117" s="106" t="s">
        <v>53</v>
      </c>
      <c r="D117" s="42"/>
      <c r="E117" s="48">
        <v>172.55</v>
      </c>
      <c r="F117" s="48"/>
      <c r="G117" s="49"/>
      <c r="H117" s="49"/>
      <c r="I117" s="42"/>
      <c r="J117" s="67"/>
      <c r="M117" s="102" t="str">
        <f t="shared" si="27"/>
        <v/>
      </c>
      <c r="N117" s="6" t="str">
        <f>IF($L117="","",IF(L117=1,LOOKUP(2,1/($N$6:$N113&lt;&gt;""),$N$6:$N113)+1,IF($L117=2,LOOKUP(2,1/($N$6:$N113&lt;&gt;""),$N$6:$N113),IF($L117=3,LOOKUP(2,1/($N$6:$N113&lt;&gt;""),$N$6:$N113),FALSE))))</f>
        <v/>
      </c>
      <c r="O117" s="98" t="str">
        <f>IF($L117="","",IF($L117=1,"",IF(AND($L117=2,LOOKUP(2,1/($L$6:$L113&lt;&gt;""),$L$6:$L113)=1),1,IF(AND($L117=2,LOOKUP(2,1/($L$6:$L113&lt;&gt;""),$L$6:$L113)=2),LOOKUP(2,1/($O$6:$O113&lt;&gt;""),$O$6:$O113)+1,IF(AND($L117=2,LOOKUP(2,1/($L$6:$L113&lt;&gt;""),$L$6:$L113)=3),LOOKUP(2,1/($O$6:$O113&lt;&gt;""),$O$6:$O113)+1,IF($L117=3,LOOKUP(2,1/($O$6:$O113&lt;&gt;""),$O$6:$O113),FALSE))))))</f>
        <v/>
      </c>
      <c r="P117" s="98" t="str">
        <f>IF($L117="","",IF($L117=1,"",IF($L117=2,"",IF(AND($L117=3,LOOKUP(2,1/($L$6:$L113&lt;&gt;""),$L$6:$L113)=2),1,IF(AND($L117=3,LOOKUP(2,1/($L$6:$L113&lt;&gt;""),$L$6:$L113)=3),LOOKUP(2,1/($P$6:$P113&lt;&gt;""),$P$6:$P113)+1)))))</f>
        <v/>
      </c>
      <c r="Q117" s="6" t="str">
        <f t="shared" si="28"/>
        <v/>
      </c>
      <c r="S117" s="11"/>
    </row>
    <row r="118" spans="1:19" x14ac:dyDescent="0.35">
      <c r="A118" s="54" t="str">
        <f t="shared" si="30"/>
        <v/>
      </c>
      <c r="B118" s="57" t="s">
        <v>182</v>
      </c>
      <c r="C118" s="106" t="s">
        <v>48</v>
      </c>
      <c r="D118" s="42"/>
      <c r="E118" s="48">
        <v>1</v>
      </c>
      <c r="F118" s="48"/>
      <c r="G118" s="49"/>
      <c r="H118" s="49"/>
      <c r="I118" s="42"/>
      <c r="J118" s="67"/>
      <c r="M118" s="102" t="str">
        <f t="shared" si="27"/>
        <v/>
      </c>
      <c r="N118" s="6" t="str">
        <f>IF($L118="","",IF(L118=1,LOOKUP(2,1/($N$6:$N114&lt;&gt;""),$N$6:$N114)+1,IF($L118=2,LOOKUP(2,1/($N$6:$N114&lt;&gt;""),$N$6:$N114),IF($L118=3,LOOKUP(2,1/($N$6:$N114&lt;&gt;""),$N$6:$N114),FALSE))))</f>
        <v/>
      </c>
      <c r="O118" s="98" t="str">
        <f>IF($L118="","",IF($L118=1,"",IF(AND($L118=2,LOOKUP(2,1/($L$6:$L114&lt;&gt;""),$L$6:$L114)=1),1,IF(AND($L118=2,LOOKUP(2,1/($L$6:$L114&lt;&gt;""),$L$6:$L114)=2),LOOKUP(2,1/($O$6:$O114&lt;&gt;""),$O$6:$O114)+1,IF(AND($L118=2,LOOKUP(2,1/($L$6:$L114&lt;&gt;""),$L$6:$L114)=3),LOOKUP(2,1/($O$6:$O114&lt;&gt;""),$O$6:$O114)+1,IF($L118=3,LOOKUP(2,1/($O$6:$O114&lt;&gt;""),$O$6:$O114),FALSE))))))</f>
        <v/>
      </c>
      <c r="P118" s="98" t="str">
        <f>IF($L118="","",IF($L118=1,"",IF($L118=2,"",IF(AND($L118=3,LOOKUP(2,1/($L$6:$L114&lt;&gt;""),$L$6:$L114)=2),1,IF(AND($L118=3,LOOKUP(2,1/($L$6:$L114&lt;&gt;""),$L$6:$L114)=3),LOOKUP(2,1/($P$6:$P114&lt;&gt;""),$P$6:$P114)+1)))))</f>
        <v/>
      </c>
      <c r="Q118" s="6" t="str">
        <f t="shared" si="28"/>
        <v/>
      </c>
      <c r="S118" s="11"/>
    </row>
    <row r="119" spans="1:19" x14ac:dyDescent="0.35">
      <c r="A119" s="39" t="str">
        <f t="shared" si="30"/>
        <v/>
      </c>
      <c r="B119" s="40"/>
      <c r="C119" s="105"/>
      <c r="D119" s="12"/>
      <c r="E119" s="107"/>
      <c r="F119" s="45"/>
      <c r="G119" s="46"/>
      <c r="H119" s="46"/>
      <c r="I119" s="12"/>
      <c r="J119" s="47"/>
      <c r="M119" s="102" t="str">
        <f t="shared" ref="M119:M131" si="31">IF($L119="","",$M$6)</f>
        <v/>
      </c>
      <c r="N119" s="6" t="str">
        <f>IF($L119="","",IF(L119=1,LOOKUP(2,1/($N$6:$N118&lt;&gt;""),$N$6:$N118)+1,IF($L119=2,LOOKUP(2,1/($N$6:$N118&lt;&gt;""),$N$6:$N118),IF($L119=3,LOOKUP(2,1/($N$6:$N118&lt;&gt;""),$N$6:$N118),FALSE))))</f>
        <v/>
      </c>
      <c r="O119" s="98" t="str">
        <f>IF($L119="","",IF($L119=1,"",IF(AND($L119=2,LOOKUP(2,1/($L$6:$L118&lt;&gt;""),$L$6:$L118)=1),1,IF(AND($L119=2,LOOKUP(2,1/($L$6:$L118&lt;&gt;""),$L$6:$L118)=2),LOOKUP(2,1/($O$6:$O118&lt;&gt;""),$O$6:$O118)+1,IF(AND($L119=2,LOOKUP(2,1/($L$6:$L118&lt;&gt;""),$L$6:$L118)=3),LOOKUP(2,1/($O$6:$O118&lt;&gt;""),$O$6:$O118)+1,IF($L119=3,LOOKUP(2,1/($O$6:$O118&lt;&gt;""),$O$6:$O118),FALSE))))))</f>
        <v/>
      </c>
      <c r="P119" s="98" t="str">
        <f>IF($L119="","",IF($L119=1,"",IF($L119=2,"",IF(AND($L119=3,LOOKUP(2,1/($L$6:$L118&lt;&gt;""),$L$6:$L118)=2),1,IF(AND($L119=3,LOOKUP(2,1/($L$6:$L118&lt;&gt;""),$L$6:$L118)=3),LOOKUP(2,1/($P$6:$P118&lt;&gt;""),$P$6:$P118)+1)))))</f>
        <v/>
      </c>
      <c r="Q119" s="6" t="str">
        <f t="shared" ref="Q119:Q131" si="32">IF($L119="","",IF($P119&lt;&gt;"",$M119&amp;"."&amp;$N119&amp;"."&amp;$O119&amp;"."&amp;$P119&amp;".",IF($O119&lt;&gt;"",$M119&amp;"."&amp;$N119&amp;"."&amp;$O119&amp;".",IF($N119&lt;&gt;"",$M119&amp;"."&amp;$N119&amp;".",FALSE))))</f>
        <v/>
      </c>
    </row>
    <row r="120" spans="1:19" x14ac:dyDescent="0.35">
      <c r="A120" s="99" t="str">
        <f t="shared" si="30"/>
        <v>3.4.</v>
      </c>
      <c r="B120" s="38" t="s">
        <v>108</v>
      </c>
      <c r="C120" s="37"/>
      <c r="D120" s="12"/>
      <c r="E120" s="37"/>
      <c r="F120" s="37"/>
      <c r="G120" s="37"/>
      <c r="H120" s="37"/>
      <c r="I120" s="12"/>
      <c r="J120" s="44">
        <f>SUM(H121:H146)</f>
        <v>0</v>
      </c>
      <c r="L120" s="100">
        <v>1</v>
      </c>
      <c r="M120" s="102">
        <f t="shared" si="31"/>
        <v>3</v>
      </c>
      <c r="N120" s="6">
        <f>IF($L120="","",IF(L120=1,LOOKUP(2,1/($N$6:$N119&lt;&gt;""),$N$6:$N119)+1,IF($L120=2,LOOKUP(2,1/($N$6:$N119&lt;&gt;""),$N$6:$N119),IF($L120=3,LOOKUP(2,1/($N$6:$N119&lt;&gt;""),$N$6:$N119),FALSE))))</f>
        <v>4</v>
      </c>
      <c r="O120" s="98" t="str">
        <f>IF($L120="","",IF($L120=1,"",IF(AND($L120=2,LOOKUP(2,1/($L$6:$L119&lt;&gt;""),$L$6:$L119)=1),1,IF(AND($L120=2,LOOKUP(2,1/($L$6:$L119&lt;&gt;""),$L$6:$L119)=2),LOOKUP(2,1/($O$6:$O119&lt;&gt;""),$O$6:$O119)+1,IF(AND($L120=2,LOOKUP(2,1/($L$6:$L119&lt;&gt;""),$L$6:$L119)=3),LOOKUP(2,1/($O$6:$O119&lt;&gt;""),$O$6:$O119)+1,IF($L120=3,LOOKUP(2,1/($O$6:$O119&lt;&gt;""),$O$6:$O119),FALSE))))))</f>
        <v/>
      </c>
      <c r="P120" s="98" t="str">
        <f>IF($L120="","",IF($L120=1,"",IF($L120=2,"",IF(AND($L120=3,LOOKUP(2,1/($L$6:$L119&lt;&gt;""),$L$6:$L119)=2),1,IF(AND($L120=3,LOOKUP(2,1/($L$6:$L119&lt;&gt;""),$L$6:$L119)=3),LOOKUP(2,1/($P$6:$P119&lt;&gt;""),$P$6:$P119)+1)))))</f>
        <v/>
      </c>
      <c r="Q120" s="6" t="str">
        <f t="shared" si="32"/>
        <v>3.4.</v>
      </c>
    </row>
    <row r="121" spans="1:19" x14ac:dyDescent="0.35">
      <c r="A121" s="50" t="str">
        <f t="shared" si="30"/>
        <v>3.4.1.</v>
      </c>
      <c r="B121" s="53" t="s">
        <v>23</v>
      </c>
      <c r="C121" s="106" t="s">
        <v>53</v>
      </c>
      <c r="D121" s="42"/>
      <c r="E121" s="48">
        <v>172.35</v>
      </c>
      <c r="F121" s="48"/>
      <c r="G121" s="49"/>
      <c r="H121" s="49">
        <f t="shared" ref="H121:H125" si="33">F121*G121</f>
        <v>0</v>
      </c>
      <c r="I121" s="42"/>
      <c r="J121" s="67"/>
      <c r="L121" s="100">
        <v>2</v>
      </c>
      <c r="M121" s="102">
        <f t="shared" si="31"/>
        <v>3</v>
      </c>
      <c r="N121" s="6">
        <f>IF($L121="","",IF(L121=1,LOOKUP(2,1/($N$6:$N120&lt;&gt;""),$N$6:$N120)+1,IF($L121=2,LOOKUP(2,1/($N$6:$N120&lt;&gt;""),$N$6:$N120),IF($L121=3,LOOKUP(2,1/($N$6:$N120&lt;&gt;""),$N$6:$N120),FALSE))))</f>
        <v>4</v>
      </c>
      <c r="O121" s="98">
        <f>IF($L121="","",IF($L121=1,"",IF(AND($L121=2,LOOKUP(2,1/($L$6:$L120&lt;&gt;""),$L$6:$L120)=1),1,IF(AND($L121=2,LOOKUP(2,1/($L$6:$L120&lt;&gt;""),$L$6:$L120)=2),LOOKUP(2,1/($O$6:$O120&lt;&gt;""),$O$6:$O120)+1,IF(AND($L121=2,LOOKUP(2,1/($L$6:$L120&lt;&gt;""),$L$6:$L120)=3),LOOKUP(2,1/($O$6:$O120&lt;&gt;""),$O$6:$O120)+1,IF($L121=3,LOOKUP(2,1/($O$6:$O120&lt;&gt;""),$O$6:$O120),FALSE))))))</f>
        <v>1</v>
      </c>
      <c r="P121" s="98" t="str">
        <f>IF($L121="","",IF($L121=1,"",IF($L121=2,"",IF(AND($L121=3,LOOKUP(2,1/($L$6:$L120&lt;&gt;""),$L$6:$L120)=2),1,IF(AND($L121=3,LOOKUP(2,1/($L$6:$L120&lt;&gt;""),$L$6:$L120)=3),LOOKUP(2,1/($P$6:$P120&lt;&gt;""),$P$6:$P120)+1)))))</f>
        <v/>
      </c>
      <c r="Q121" s="6" t="str">
        <f t="shared" si="32"/>
        <v>3.4.1.</v>
      </c>
    </row>
    <row r="122" spans="1:19" x14ac:dyDescent="0.35">
      <c r="A122" s="50" t="str">
        <f t="shared" si="30"/>
        <v/>
      </c>
      <c r="B122" s="51"/>
      <c r="C122" s="106"/>
      <c r="D122" s="42"/>
      <c r="E122" s="48"/>
      <c r="F122" s="48"/>
      <c r="G122" s="49"/>
      <c r="H122" s="49"/>
      <c r="I122" s="42"/>
      <c r="J122" s="67"/>
      <c r="M122" s="102" t="str">
        <f t="shared" si="31"/>
        <v/>
      </c>
      <c r="N122" s="6" t="str">
        <f>IF($L122="","",IF(L122=1,LOOKUP(2,1/($N$6:$N121&lt;&gt;""),$N$6:$N121)+1,IF($L122=2,LOOKUP(2,1/($N$6:$N121&lt;&gt;""),$N$6:$N121),IF($L122=3,LOOKUP(2,1/($N$6:$N121&lt;&gt;""),$N$6:$N121),FALSE))))</f>
        <v/>
      </c>
      <c r="O122" s="98" t="str">
        <f>IF($L122="","",IF($L122=1,"",IF(AND($L122=2,LOOKUP(2,1/($L$6:$L121&lt;&gt;""),$L$6:$L121)=1),1,IF(AND($L122=2,LOOKUP(2,1/($L$6:$L121&lt;&gt;""),$L$6:$L121)=2),LOOKUP(2,1/($O$6:$O121&lt;&gt;""),$O$6:$O121)+1,IF(AND($L122=2,LOOKUP(2,1/($L$6:$L121&lt;&gt;""),$L$6:$L121)=3),LOOKUP(2,1/($O$6:$O121&lt;&gt;""),$O$6:$O121)+1,IF($L122=3,LOOKUP(2,1/($O$6:$O121&lt;&gt;""),$O$6:$O121),FALSE))))))</f>
        <v/>
      </c>
      <c r="P122" s="98" t="str">
        <f>IF($L122="","",IF($L122=1,"",IF($L122=2,"",IF(AND($L122=3,LOOKUP(2,1/($L$6:$L121&lt;&gt;""),$L$6:$L121)=2),1,IF(AND($L122=3,LOOKUP(2,1/($L$6:$L121&lt;&gt;""),$L$6:$L121)=3),LOOKUP(2,1/($P$6:$P121&lt;&gt;""),$P$6:$P121)+1)))))</f>
        <v/>
      </c>
      <c r="Q122" s="6" t="str">
        <f t="shared" si="32"/>
        <v/>
      </c>
    </row>
    <row r="123" spans="1:19" x14ac:dyDescent="0.35">
      <c r="A123" s="50" t="str">
        <f t="shared" ref="A123:A146" si="34">IF($Q123="","",$Q123)</f>
        <v>3.4.2.</v>
      </c>
      <c r="B123" s="53" t="s">
        <v>24</v>
      </c>
      <c r="C123" s="106" t="s">
        <v>53</v>
      </c>
      <c r="D123" s="42"/>
      <c r="E123" s="48">
        <v>59.82</v>
      </c>
      <c r="F123" s="48"/>
      <c r="G123" s="49"/>
      <c r="H123" s="49">
        <f t="shared" ref="H123" si="35">F123*G123</f>
        <v>0</v>
      </c>
      <c r="I123" s="42"/>
      <c r="J123" s="67"/>
      <c r="L123" s="100">
        <v>2</v>
      </c>
      <c r="M123" s="102">
        <f t="shared" si="31"/>
        <v>3</v>
      </c>
      <c r="N123" s="6">
        <f>IF($L123="","",IF(L123=1,LOOKUP(2,1/($N$6:$N122&lt;&gt;""),$N$6:$N122)+1,IF($L123=2,LOOKUP(2,1/($N$6:$N122&lt;&gt;""),$N$6:$N122),IF($L123=3,LOOKUP(2,1/($N$6:$N122&lt;&gt;""),$N$6:$N122),FALSE))))</f>
        <v>4</v>
      </c>
      <c r="O123" s="98">
        <f>IF($L123="","",IF($L123=1,"",IF(AND($L123=2,LOOKUP(2,1/($L$6:$L122&lt;&gt;""),$L$6:$L122)=1),1,IF(AND($L123=2,LOOKUP(2,1/($L$6:$L122&lt;&gt;""),$L$6:$L122)=2),LOOKUP(2,1/($O$6:$O122&lt;&gt;""),$O$6:$O122)+1,IF(AND($L123=2,LOOKUP(2,1/($L$6:$L122&lt;&gt;""),$L$6:$L122)=3),LOOKUP(2,1/($O$6:$O122&lt;&gt;""),$O$6:$O122)+1,IF($L123=3,LOOKUP(2,1/($O$6:$O122&lt;&gt;""),$O$6:$O122),FALSE))))))</f>
        <v>2</v>
      </c>
      <c r="P123" s="98" t="str">
        <f>IF($L123="","",IF($L123=1,"",IF($L123=2,"",IF(AND($L123=3,LOOKUP(2,1/($L$6:$L122&lt;&gt;""),$L$6:$L122)=2),1,IF(AND($L123=3,LOOKUP(2,1/($L$6:$L122&lt;&gt;""),$L$6:$L122)=3),LOOKUP(2,1/($P$6:$P122&lt;&gt;""),$P$6:$P122)+1)))))</f>
        <v/>
      </c>
      <c r="Q123" s="6" t="str">
        <f t="shared" si="32"/>
        <v>3.4.2.</v>
      </c>
    </row>
    <row r="124" spans="1:19" x14ac:dyDescent="0.35">
      <c r="A124" s="50" t="str">
        <f t="shared" si="34"/>
        <v/>
      </c>
      <c r="B124" s="51"/>
      <c r="C124" s="106"/>
      <c r="D124" s="42"/>
      <c r="E124" s="48"/>
      <c r="F124" s="48"/>
      <c r="G124" s="49"/>
      <c r="H124" s="49"/>
      <c r="I124" s="42"/>
      <c r="J124" s="67"/>
      <c r="M124" s="102" t="str">
        <f t="shared" si="31"/>
        <v/>
      </c>
      <c r="N124" s="6" t="str">
        <f>IF($L124="","",IF(L124=1,LOOKUP(2,1/($N$6:$N123&lt;&gt;""),$N$6:$N123)+1,IF($L124=2,LOOKUP(2,1/($N$6:$N123&lt;&gt;""),$N$6:$N123),IF($L124=3,LOOKUP(2,1/($N$6:$N123&lt;&gt;""),$N$6:$N123),FALSE))))</f>
        <v/>
      </c>
      <c r="O124" s="98" t="str">
        <f>IF($L124="","",IF($L124=1,"",IF(AND($L124=2,LOOKUP(2,1/($L$6:$L123&lt;&gt;""),$L$6:$L123)=1),1,IF(AND($L124=2,LOOKUP(2,1/($L$6:$L123&lt;&gt;""),$L$6:$L123)=2),LOOKUP(2,1/($O$6:$O123&lt;&gt;""),$O$6:$O123)+1,IF(AND($L124=2,LOOKUP(2,1/($L$6:$L123&lt;&gt;""),$L$6:$L123)=3),LOOKUP(2,1/($O$6:$O123&lt;&gt;""),$O$6:$O123)+1,IF($L124=3,LOOKUP(2,1/($O$6:$O123&lt;&gt;""),$O$6:$O123),FALSE))))))</f>
        <v/>
      </c>
      <c r="P124" s="98" t="str">
        <f>IF($L124="","",IF($L124=1,"",IF($L124=2,"",IF(AND($L124=3,LOOKUP(2,1/($L$6:$L123&lt;&gt;""),$L$6:$L123)=2),1,IF(AND($L124=3,LOOKUP(2,1/($L$6:$L123&lt;&gt;""),$L$6:$L123)=3),LOOKUP(2,1/($P$6:$P123&lt;&gt;""),$P$6:$P123)+1)))))</f>
        <v/>
      </c>
      <c r="Q124" s="6" t="str">
        <f t="shared" si="32"/>
        <v/>
      </c>
    </row>
    <row r="125" spans="1:19" x14ac:dyDescent="0.35">
      <c r="A125" s="50" t="str">
        <f t="shared" si="34"/>
        <v>3.4.3.</v>
      </c>
      <c r="B125" s="53" t="s">
        <v>25</v>
      </c>
      <c r="C125" s="106" t="s">
        <v>53</v>
      </c>
      <c r="D125" s="42"/>
      <c r="E125" s="48">
        <v>1304.5899999999999</v>
      </c>
      <c r="F125" s="48"/>
      <c r="G125" s="49"/>
      <c r="H125" s="49">
        <f t="shared" si="33"/>
        <v>0</v>
      </c>
      <c r="I125" s="42"/>
      <c r="J125" s="67"/>
      <c r="L125" s="100">
        <v>2</v>
      </c>
      <c r="M125" s="102">
        <f t="shared" si="31"/>
        <v>3</v>
      </c>
      <c r="N125" s="6">
        <f>IF($L125="","",IF(L125=1,LOOKUP(2,1/($N$6:$N124&lt;&gt;""),$N$6:$N124)+1,IF($L125=2,LOOKUP(2,1/($N$6:$N124&lt;&gt;""),$N$6:$N124),IF($L125=3,LOOKUP(2,1/($N$6:$N124&lt;&gt;""),$N$6:$N124),FALSE))))</f>
        <v>4</v>
      </c>
      <c r="O125" s="98">
        <f>IF($L125="","",IF($L125=1,"",IF(AND($L125=2,LOOKUP(2,1/($L$6:$L124&lt;&gt;""),$L$6:$L124)=1),1,IF(AND($L125=2,LOOKUP(2,1/($L$6:$L124&lt;&gt;""),$L$6:$L124)=2),LOOKUP(2,1/($O$6:$O124&lt;&gt;""),$O$6:$O124)+1,IF(AND($L125=2,LOOKUP(2,1/($L$6:$L124&lt;&gt;""),$L$6:$L124)=3),LOOKUP(2,1/($O$6:$O124&lt;&gt;""),$O$6:$O124)+1,IF($L125=3,LOOKUP(2,1/($O$6:$O124&lt;&gt;""),$O$6:$O124),FALSE))))))</f>
        <v>3</v>
      </c>
      <c r="P125" s="98" t="str">
        <f>IF($L125="","",IF($L125=1,"",IF($L125=2,"",IF(AND($L125=3,LOOKUP(2,1/($L$6:$L124&lt;&gt;""),$L$6:$L124)=2),1,IF(AND($L125=3,LOOKUP(2,1/($L$6:$L124&lt;&gt;""),$L$6:$L124)=3),LOOKUP(2,1/($P$6:$P124&lt;&gt;""),$P$6:$P124)+1)))))</f>
        <v/>
      </c>
      <c r="Q125" s="6" t="str">
        <f t="shared" si="32"/>
        <v>3.4.3.</v>
      </c>
    </row>
    <row r="126" spans="1:19" x14ac:dyDescent="0.35">
      <c r="A126" s="50" t="str">
        <f t="shared" si="34"/>
        <v/>
      </c>
      <c r="B126" s="51"/>
      <c r="C126" s="106"/>
      <c r="D126" s="42"/>
      <c r="E126" s="48"/>
      <c r="F126" s="48"/>
      <c r="G126" s="49"/>
      <c r="H126" s="49"/>
      <c r="I126" s="42"/>
      <c r="J126" s="67"/>
      <c r="M126" s="102" t="str">
        <f t="shared" si="31"/>
        <v/>
      </c>
      <c r="N126" s="6" t="str">
        <f>IF($L126="","",IF(L126=1,LOOKUP(2,1/($N$6:$N125&lt;&gt;""),$N$6:$N125)+1,IF($L126=2,LOOKUP(2,1/($N$6:$N125&lt;&gt;""),$N$6:$N125),IF($L126=3,LOOKUP(2,1/($N$6:$N125&lt;&gt;""),$N$6:$N125),FALSE))))</f>
        <v/>
      </c>
      <c r="O126" s="98" t="str">
        <f>IF($L126="","",IF($L126=1,"",IF(AND($L126=2,LOOKUP(2,1/($L$6:$L125&lt;&gt;""),$L$6:$L125)=1),1,IF(AND($L126=2,LOOKUP(2,1/($L$6:$L125&lt;&gt;""),$L$6:$L125)=2),LOOKUP(2,1/($O$6:$O125&lt;&gt;""),$O$6:$O125)+1,IF(AND($L126=2,LOOKUP(2,1/($L$6:$L125&lt;&gt;""),$L$6:$L125)=3),LOOKUP(2,1/($O$6:$O125&lt;&gt;""),$O$6:$O125)+1,IF($L126=3,LOOKUP(2,1/($O$6:$O125&lt;&gt;""),$O$6:$O125),FALSE))))))</f>
        <v/>
      </c>
      <c r="P126" s="98" t="str">
        <f>IF($L126="","",IF($L126=1,"",IF($L126=2,"",IF(AND($L126=3,LOOKUP(2,1/($L$6:$L125&lt;&gt;""),$L$6:$L125)=2),1,IF(AND($L126=3,LOOKUP(2,1/($L$6:$L125&lt;&gt;""),$L$6:$L125)=3),LOOKUP(2,1/($P$6:$P125&lt;&gt;""),$P$6:$P125)+1)))))</f>
        <v/>
      </c>
      <c r="Q126" s="6" t="str">
        <f t="shared" si="32"/>
        <v/>
      </c>
    </row>
    <row r="127" spans="1:19" x14ac:dyDescent="0.35">
      <c r="A127" s="50" t="str">
        <f t="shared" si="34"/>
        <v>3.4.4.</v>
      </c>
      <c r="B127" s="53" t="s">
        <v>29</v>
      </c>
      <c r="C127" s="106"/>
      <c r="D127" s="42"/>
      <c r="E127" s="48"/>
      <c r="F127" s="48"/>
      <c r="G127" s="49"/>
      <c r="H127" s="49">
        <f t="shared" ref="H127" si="36">F127*G127</f>
        <v>0</v>
      </c>
      <c r="I127" s="42"/>
      <c r="J127" s="67"/>
      <c r="L127" s="100">
        <v>2</v>
      </c>
      <c r="M127" s="102">
        <f t="shared" si="31"/>
        <v>3</v>
      </c>
      <c r="N127" s="6">
        <f>IF($L127="","",IF(L127=1,LOOKUP(2,1/($N$6:$N126&lt;&gt;""),$N$6:$N126)+1,IF($L127=2,LOOKUP(2,1/($N$6:$N126&lt;&gt;""),$N$6:$N126),IF($L127=3,LOOKUP(2,1/($N$6:$N126&lt;&gt;""),$N$6:$N126),FALSE))))</f>
        <v>4</v>
      </c>
      <c r="O127" s="98">
        <f>IF($L127="","",IF($L127=1,"",IF(AND($L127=2,LOOKUP(2,1/($L$6:$L126&lt;&gt;""),$L$6:$L126)=1),1,IF(AND($L127=2,LOOKUP(2,1/($L$6:$L126&lt;&gt;""),$L$6:$L126)=2),LOOKUP(2,1/($O$6:$O126&lt;&gt;""),$O$6:$O126)+1,IF(AND($L127=2,LOOKUP(2,1/($L$6:$L126&lt;&gt;""),$L$6:$L126)=3),LOOKUP(2,1/($O$6:$O126&lt;&gt;""),$O$6:$O126)+1,IF($L127=3,LOOKUP(2,1/($O$6:$O126&lt;&gt;""),$O$6:$O126),FALSE))))))</f>
        <v>4</v>
      </c>
      <c r="P127" s="98" t="str">
        <f>IF($L127="","",IF($L127=1,"",IF($L127=2,"",IF(AND($L127=3,LOOKUP(2,1/($L$6:$L126&lt;&gt;""),$L$6:$L126)=2),1,IF(AND($L127=3,LOOKUP(2,1/($L$6:$L126&lt;&gt;""),$L$6:$L126)=3),LOOKUP(2,1/($P$6:$P126&lt;&gt;""),$P$6:$P126)+1)))))</f>
        <v/>
      </c>
      <c r="Q127" s="6" t="str">
        <f t="shared" si="32"/>
        <v>3.4.4.</v>
      </c>
    </row>
    <row r="128" spans="1:19" x14ac:dyDescent="0.35">
      <c r="A128" s="54" t="str">
        <f t="shared" si="34"/>
        <v/>
      </c>
      <c r="B128" s="57" t="s">
        <v>91</v>
      </c>
      <c r="C128" s="106"/>
      <c r="D128" s="42"/>
      <c r="E128" s="48"/>
      <c r="F128" s="48"/>
      <c r="G128" s="49"/>
      <c r="H128" s="49"/>
      <c r="I128" s="42"/>
      <c r="J128" s="67"/>
      <c r="M128" s="102" t="str">
        <f t="shared" si="31"/>
        <v/>
      </c>
      <c r="N128" s="6" t="str">
        <f>IF($L128="","",IF(L128=1,LOOKUP(2,1/($N$6:$N127&lt;&gt;""),$N$6:$N127)+1,IF($L128=2,LOOKUP(2,1/($N$6:$N127&lt;&gt;""),$N$6:$N127),IF($L128=3,LOOKUP(2,1/($N$6:$N127&lt;&gt;""),$N$6:$N127),FALSE))))</f>
        <v/>
      </c>
      <c r="O128" s="98" t="str">
        <f>IF($L128="","",IF($L128=1,"",IF(AND($L128=2,LOOKUP(2,1/($L$6:$L127&lt;&gt;""),$L$6:$L127)=1),1,IF(AND($L128=2,LOOKUP(2,1/($L$6:$L127&lt;&gt;""),$L$6:$L127)=2),LOOKUP(2,1/($O$6:$O127&lt;&gt;""),$O$6:$O127)+1,IF(AND($L128=2,LOOKUP(2,1/($L$6:$L127&lt;&gt;""),$L$6:$L127)=3),LOOKUP(2,1/($O$6:$O127&lt;&gt;""),$O$6:$O127)+1,IF($L128=3,LOOKUP(2,1/($O$6:$O127&lt;&gt;""),$O$6:$O127),FALSE))))))</f>
        <v/>
      </c>
      <c r="P128" s="98" t="str">
        <f>IF($L128="","",IF($L128=1,"",IF($L128=2,"",IF(AND($L128=3,LOOKUP(2,1/($L$6:$L127&lt;&gt;""),$L$6:$L127)=2),1,IF(AND($L128=3,LOOKUP(2,1/($L$6:$L127&lt;&gt;""),$L$6:$L127)=3),LOOKUP(2,1/($P$6:$P127&lt;&gt;""),$P$6:$P127)+1)))))</f>
        <v/>
      </c>
      <c r="Q128" s="6" t="str">
        <f t="shared" si="32"/>
        <v/>
      </c>
      <c r="S128" s="11"/>
    </row>
    <row r="129" spans="1:19" x14ac:dyDescent="0.35">
      <c r="A129" s="54" t="str">
        <f t="shared" si="34"/>
        <v/>
      </c>
      <c r="B129" s="56" t="s">
        <v>92</v>
      </c>
      <c r="C129" s="106" t="s">
        <v>54</v>
      </c>
      <c r="D129" s="42"/>
      <c r="E129" s="48">
        <v>198.05</v>
      </c>
      <c r="F129" s="48"/>
      <c r="G129" s="49"/>
      <c r="H129" s="49"/>
      <c r="I129" s="42"/>
      <c r="J129" s="67"/>
      <c r="M129" s="102" t="str">
        <f t="shared" si="31"/>
        <v/>
      </c>
      <c r="N129" s="6" t="str">
        <f>IF($L129="","",IF(L129=1,LOOKUP(2,1/($N$6:$N128&lt;&gt;""),$N$6:$N128)+1,IF($L129=2,LOOKUP(2,1/($N$6:$N128&lt;&gt;""),$N$6:$N128),IF($L129=3,LOOKUP(2,1/($N$6:$N128&lt;&gt;""),$N$6:$N128),FALSE))))</f>
        <v/>
      </c>
      <c r="O129" s="98" t="str">
        <f>IF($L129="","",IF($L129=1,"",IF(AND($L129=2,LOOKUP(2,1/($L$6:$L128&lt;&gt;""),$L$6:$L128)=1),1,IF(AND($L129=2,LOOKUP(2,1/($L$6:$L128&lt;&gt;""),$L$6:$L128)=2),LOOKUP(2,1/($O$6:$O128&lt;&gt;""),$O$6:$O128)+1,IF(AND($L129=2,LOOKUP(2,1/($L$6:$L128&lt;&gt;""),$L$6:$L128)=3),LOOKUP(2,1/($O$6:$O128&lt;&gt;""),$O$6:$O128)+1,IF($L129=3,LOOKUP(2,1/($O$6:$O128&lt;&gt;""),$O$6:$O128),FALSE))))))</f>
        <v/>
      </c>
      <c r="P129" s="98" t="str">
        <f>IF($L129="","",IF($L129=1,"",IF($L129=2,"",IF(AND($L129=3,LOOKUP(2,1/($L$6:$L128&lt;&gt;""),$L$6:$L128)=2),1,IF(AND($L129=3,LOOKUP(2,1/($L$6:$L128&lt;&gt;""),$L$6:$L128)=3),LOOKUP(2,1/($P$6:$P128&lt;&gt;""),$P$6:$P128)+1)))))</f>
        <v/>
      </c>
      <c r="Q129" s="6" t="str">
        <f t="shared" si="32"/>
        <v/>
      </c>
      <c r="S129" s="11"/>
    </row>
    <row r="130" spans="1:19" x14ac:dyDescent="0.35">
      <c r="A130" s="54" t="str">
        <f t="shared" si="34"/>
        <v/>
      </c>
      <c r="B130" s="56" t="s">
        <v>149</v>
      </c>
      <c r="C130" s="106" t="s">
        <v>54</v>
      </c>
      <c r="D130" s="42"/>
      <c r="E130" s="48">
        <v>80.62</v>
      </c>
      <c r="F130" s="48"/>
      <c r="G130" s="49"/>
      <c r="H130" s="49"/>
      <c r="I130" s="42"/>
      <c r="J130" s="67"/>
      <c r="M130" s="102" t="str">
        <f t="shared" si="31"/>
        <v/>
      </c>
      <c r="N130" s="6" t="str">
        <f>IF($L130="","",IF(L130=1,LOOKUP(2,1/($N$6:$N129&lt;&gt;""),$N$6:$N129)+1,IF($L130=2,LOOKUP(2,1/($N$6:$N129&lt;&gt;""),$N$6:$N129),IF($L130=3,LOOKUP(2,1/($N$6:$N129&lt;&gt;""),$N$6:$N129),FALSE))))</f>
        <v/>
      </c>
      <c r="O130" s="98" t="str">
        <f>IF($L130="","",IF($L130=1,"",IF(AND($L130=2,LOOKUP(2,1/($L$6:$L129&lt;&gt;""),$L$6:$L129)=1),1,IF(AND($L130=2,LOOKUP(2,1/($L$6:$L129&lt;&gt;""),$L$6:$L129)=2),LOOKUP(2,1/($O$6:$O129&lt;&gt;""),$O$6:$O129)+1,IF(AND($L130=2,LOOKUP(2,1/($L$6:$L129&lt;&gt;""),$L$6:$L129)=3),LOOKUP(2,1/($O$6:$O129&lt;&gt;""),$O$6:$O129)+1,IF($L130=3,LOOKUP(2,1/($O$6:$O129&lt;&gt;""),$O$6:$O129),FALSE))))))</f>
        <v/>
      </c>
      <c r="P130" s="98" t="str">
        <f>IF($L130="","",IF($L130=1,"",IF($L130=2,"",IF(AND($L130=3,LOOKUP(2,1/($L$6:$L129&lt;&gt;""),$L$6:$L129)=2),1,IF(AND($L130=3,LOOKUP(2,1/($L$6:$L129&lt;&gt;""),$L$6:$L129)=3),LOOKUP(2,1/($P$6:$P129&lt;&gt;""),$P$6:$P129)+1)))))</f>
        <v/>
      </c>
      <c r="Q130" s="6" t="str">
        <f t="shared" si="32"/>
        <v/>
      </c>
      <c r="S130" s="11"/>
    </row>
    <row r="131" spans="1:19" x14ac:dyDescent="0.35">
      <c r="A131" s="54" t="str">
        <f t="shared" si="34"/>
        <v/>
      </c>
      <c r="B131" s="56" t="s">
        <v>150</v>
      </c>
      <c r="C131" s="106" t="s">
        <v>54</v>
      </c>
      <c r="D131" s="42"/>
      <c r="E131" s="48">
        <v>30.62</v>
      </c>
      <c r="F131" s="48"/>
      <c r="G131" s="49"/>
      <c r="H131" s="49"/>
      <c r="I131" s="42"/>
      <c r="J131" s="67"/>
      <c r="M131" s="102" t="str">
        <f t="shared" si="31"/>
        <v/>
      </c>
      <c r="N131" s="6" t="str">
        <f>IF($L131="","",IF(L131=1,LOOKUP(2,1/($N$6:$N130&lt;&gt;""),$N$6:$N130)+1,IF($L131=2,LOOKUP(2,1/($N$6:$N130&lt;&gt;""),$N$6:$N130),IF($L131=3,LOOKUP(2,1/($N$6:$N130&lt;&gt;""),$N$6:$N130),FALSE))))</f>
        <v/>
      </c>
      <c r="O131" s="98" t="str">
        <f>IF($L131="","",IF($L131=1,"",IF(AND($L131=2,LOOKUP(2,1/($L$6:$L130&lt;&gt;""),$L$6:$L130)=1),1,IF(AND($L131=2,LOOKUP(2,1/($L$6:$L130&lt;&gt;""),$L$6:$L130)=2),LOOKUP(2,1/($O$6:$O130&lt;&gt;""),$O$6:$O130)+1,IF(AND($L131=2,LOOKUP(2,1/($L$6:$L130&lt;&gt;""),$L$6:$L130)=3),LOOKUP(2,1/($O$6:$O130&lt;&gt;""),$O$6:$O130)+1,IF($L131=3,LOOKUP(2,1/($O$6:$O130&lt;&gt;""),$O$6:$O130),FALSE))))))</f>
        <v/>
      </c>
      <c r="P131" s="98" t="str">
        <f>IF($L131="","",IF($L131=1,"",IF($L131=2,"",IF(AND($L131=3,LOOKUP(2,1/($L$6:$L130&lt;&gt;""),$L$6:$L130)=2),1,IF(AND($L131=3,LOOKUP(2,1/($L$6:$L130&lt;&gt;""),$L$6:$L130)=3),LOOKUP(2,1/($P$6:$P130&lt;&gt;""),$P$6:$P130)+1)))))</f>
        <v/>
      </c>
      <c r="Q131" s="6" t="str">
        <f t="shared" si="32"/>
        <v/>
      </c>
      <c r="S131" s="11"/>
    </row>
    <row r="132" spans="1:19" x14ac:dyDescent="0.35">
      <c r="A132" s="54" t="str">
        <f t="shared" si="34"/>
        <v/>
      </c>
      <c r="B132" s="57" t="s">
        <v>93</v>
      </c>
      <c r="C132" s="106" t="s">
        <v>54</v>
      </c>
      <c r="D132" s="42"/>
      <c r="E132" s="48">
        <v>30.62</v>
      </c>
      <c r="F132" s="48"/>
      <c r="G132" s="49"/>
      <c r="H132" s="49"/>
      <c r="I132" s="42"/>
      <c r="J132" s="67"/>
      <c r="M132" s="102" t="str">
        <f t="shared" ref="M132:M163" si="37">IF($L132="","",$M$6)</f>
        <v/>
      </c>
      <c r="N132" s="6" t="str">
        <f>IF($L132="","",IF(L132=1,LOOKUP(2,1/($N$6:$N131&lt;&gt;""),$N$6:$N131)+1,IF($L132=2,LOOKUP(2,1/($N$6:$N131&lt;&gt;""),$N$6:$N131),IF($L132=3,LOOKUP(2,1/($N$6:$N131&lt;&gt;""),$N$6:$N131),FALSE))))</f>
        <v/>
      </c>
      <c r="O132" s="98" t="str">
        <f>IF($L132="","",IF($L132=1,"",IF(AND($L132=2,LOOKUP(2,1/($L$6:$L131&lt;&gt;""),$L$6:$L131)=1),1,IF(AND($L132=2,LOOKUP(2,1/($L$6:$L131&lt;&gt;""),$L$6:$L131)=2),LOOKUP(2,1/($O$6:$O131&lt;&gt;""),$O$6:$O131)+1,IF(AND($L132=2,LOOKUP(2,1/($L$6:$L131&lt;&gt;""),$L$6:$L131)=3),LOOKUP(2,1/($O$6:$O131&lt;&gt;""),$O$6:$O131)+1,IF($L132=3,LOOKUP(2,1/($O$6:$O131&lt;&gt;""),$O$6:$O131),FALSE))))))</f>
        <v/>
      </c>
      <c r="P132" s="98" t="str">
        <f>IF($L132="","",IF($L132=1,"",IF($L132=2,"",IF(AND($L132=3,LOOKUP(2,1/($L$6:$L131&lt;&gt;""),$L$6:$L131)=2),1,IF(AND($L132=3,LOOKUP(2,1/($L$6:$L131&lt;&gt;""),$L$6:$L131)=3),LOOKUP(2,1/($P$6:$P131&lt;&gt;""),$P$6:$P131)+1)))))</f>
        <v/>
      </c>
      <c r="Q132" s="6" t="str">
        <f t="shared" ref="Q132:Q163" si="38">IF($L132="","",IF($P132&lt;&gt;"",$M132&amp;"."&amp;$N132&amp;"."&amp;$O132&amp;"."&amp;$P132&amp;".",IF($O132&lt;&gt;"",$M132&amp;"."&amp;$N132&amp;"."&amp;$O132&amp;".",IF($N132&lt;&gt;"",$M132&amp;"."&amp;$N132&amp;".",FALSE))))</f>
        <v/>
      </c>
      <c r="S132" s="11"/>
    </row>
    <row r="133" spans="1:19" x14ac:dyDescent="0.35">
      <c r="A133" s="50" t="str">
        <f t="shared" si="34"/>
        <v/>
      </c>
      <c r="B133" s="51"/>
      <c r="C133" s="106"/>
      <c r="D133" s="42"/>
      <c r="E133" s="48"/>
      <c r="F133" s="48"/>
      <c r="G133" s="49"/>
      <c r="H133" s="49"/>
      <c r="I133" s="42"/>
      <c r="J133" s="67"/>
      <c r="M133" s="102" t="str">
        <f t="shared" si="37"/>
        <v/>
      </c>
      <c r="N133" s="6" t="str">
        <f>IF($L133="","",IF(L133=1,LOOKUP(2,1/($N$6:$N132&lt;&gt;""),$N$6:$N132)+1,IF($L133=2,LOOKUP(2,1/($N$6:$N132&lt;&gt;""),$N$6:$N132),IF($L133=3,LOOKUP(2,1/($N$6:$N132&lt;&gt;""),$N$6:$N132),FALSE))))</f>
        <v/>
      </c>
      <c r="O133" s="98" t="str">
        <f>IF($L133="","",IF($L133=1,"",IF(AND($L133=2,LOOKUP(2,1/($L$6:$L132&lt;&gt;""),$L$6:$L132)=1),1,IF(AND($L133=2,LOOKUP(2,1/($L$6:$L132&lt;&gt;""),$L$6:$L132)=2),LOOKUP(2,1/($O$6:$O132&lt;&gt;""),$O$6:$O132)+1,IF(AND($L133=2,LOOKUP(2,1/($L$6:$L132&lt;&gt;""),$L$6:$L132)=3),LOOKUP(2,1/($O$6:$O132&lt;&gt;""),$O$6:$O132)+1,IF($L133=3,LOOKUP(2,1/($O$6:$O132&lt;&gt;""),$O$6:$O132),FALSE))))))</f>
        <v/>
      </c>
      <c r="P133" s="98" t="str">
        <f>IF($L133="","",IF($L133=1,"",IF($L133=2,"",IF(AND($L133=3,LOOKUP(2,1/($L$6:$L132&lt;&gt;""),$L$6:$L132)=2),1,IF(AND($L133=3,LOOKUP(2,1/($L$6:$L132&lt;&gt;""),$L$6:$L132)=3),LOOKUP(2,1/($P$6:$P132&lt;&gt;""),$P$6:$P132)+1)))))</f>
        <v/>
      </c>
      <c r="Q133" s="6" t="str">
        <f t="shared" si="38"/>
        <v/>
      </c>
    </row>
    <row r="134" spans="1:19" x14ac:dyDescent="0.35">
      <c r="A134" s="50" t="str">
        <f t="shared" si="34"/>
        <v>3.4.5.</v>
      </c>
      <c r="B134" s="53" t="s">
        <v>30</v>
      </c>
      <c r="C134" s="106"/>
      <c r="D134" s="42"/>
      <c r="E134" s="48"/>
      <c r="F134" s="48"/>
      <c r="G134" s="49"/>
      <c r="H134" s="49">
        <f t="shared" ref="H134" si="39">F134*G134</f>
        <v>0</v>
      </c>
      <c r="I134" s="42"/>
      <c r="J134" s="67"/>
      <c r="L134" s="100">
        <v>2</v>
      </c>
      <c r="M134" s="102">
        <f t="shared" si="37"/>
        <v>3</v>
      </c>
      <c r="N134" s="6">
        <f>IF($L134="","",IF(L134=1,LOOKUP(2,1/($N$6:$N133&lt;&gt;""),$N$6:$N133)+1,IF($L134=2,LOOKUP(2,1/($N$6:$N133&lt;&gt;""),$N$6:$N133),IF($L134=3,LOOKUP(2,1/($N$6:$N133&lt;&gt;""),$N$6:$N133),FALSE))))</f>
        <v>4</v>
      </c>
      <c r="O134" s="98">
        <f>IF($L134="","",IF($L134=1,"",IF(AND($L134=2,LOOKUP(2,1/($L$6:$L133&lt;&gt;""),$L$6:$L133)=1),1,IF(AND($L134=2,LOOKUP(2,1/($L$6:$L133&lt;&gt;""),$L$6:$L133)=2),LOOKUP(2,1/($O$6:$O133&lt;&gt;""),$O$6:$O133)+1,IF(AND($L134=2,LOOKUP(2,1/($L$6:$L133&lt;&gt;""),$L$6:$L133)=3),LOOKUP(2,1/($O$6:$O133&lt;&gt;""),$O$6:$O133)+1,IF($L134=3,LOOKUP(2,1/($O$6:$O133&lt;&gt;""),$O$6:$O133),FALSE))))))</f>
        <v>5</v>
      </c>
      <c r="P134" s="98" t="str">
        <f>IF($L134="","",IF($L134=1,"",IF($L134=2,"",IF(AND($L134=3,LOOKUP(2,1/($L$6:$L133&lt;&gt;""),$L$6:$L133)=2),1,IF(AND($L134=3,LOOKUP(2,1/($L$6:$L133&lt;&gt;""),$L$6:$L133)=3),LOOKUP(2,1/($P$6:$P133&lt;&gt;""),$P$6:$P133)+1)))))</f>
        <v/>
      </c>
      <c r="Q134" s="6" t="str">
        <f t="shared" si="38"/>
        <v>3.4.5.</v>
      </c>
      <c r="S134" s="9" t="s">
        <v>90</v>
      </c>
    </row>
    <row r="135" spans="1:19" x14ac:dyDescent="0.35">
      <c r="A135" s="54" t="str">
        <f t="shared" si="34"/>
        <v/>
      </c>
      <c r="B135" s="57" t="s">
        <v>151</v>
      </c>
      <c r="C135" s="106" t="s">
        <v>54</v>
      </c>
      <c r="D135" s="42"/>
      <c r="E135" s="48">
        <v>200</v>
      </c>
      <c r="F135" s="48"/>
      <c r="G135" s="49"/>
      <c r="H135" s="49"/>
      <c r="I135" s="42"/>
      <c r="J135" s="67"/>
      <c r="M135" s="102" t="str">
        <f t="shared" si="37"/>
        <v/>
      </c>
      <c r="N135" s="6" t="str">
        <f>IF($L135="","",IF(L135=1,LOOKUP(2,1/($N$6:$N134&lt;&gt;""),$N$6:$N134)+1,IF($L135=2,LOOKUP(2,1/($N$6:$N134&lt;&gt;""),$N$6:$N134),IF($L135=3,LOOKUP(2,1/($N$6:$N134&lt;&gt;""),$N$6:$N134),FALSE))))</f>
        <v/>
      </c>
      <c r="O135" s="98" t="str">
        <f>IF($L135="","",IF($L135=1,"",IF(AND($L135=2,LOOKUP(2,1/($L$6:$L134&lt;&gt;""),$L$6:$L134)=1),1,IF(AND($L135=2,LOOKUP(2,1/($L$6:$L134&lt;&gt;""),$L$6:$L134)=2),LOOKUP(2,1/($O$6:$O134&lt;&gt;""),$O$6:$O134)+1,IF(AND($L135=2,LOOKUP(2,1/($L$6:$L134&lt;&gt;""),$L$6:$L134)=3),LOOKUP(2,1/($O$6:$O134&lt;&gt;""),$O$6:$O134)+1,IF($L135=3,LOOKUP(2,1/($O$6:$O134&lt;&gt;""),$O$6:$O134),FALSE))))))</f>
        <v/>
      </c>
      <c r="P135" s="98" t="str">
        <f>IF($L135="","",IF($L135=1,"",IF($L135=2,"",IF(AND($L135=3,LOOKUP(2,1/($L$6:$L134&lt;&gt;""),$L$6:$L134)=2),1,IF(AND($L135=3,LOOKUP(2,1/($L$6:$L134&lt;&gt;""),$L$6:$L134)=3),LOOKUP(2,1/($P$6:$P134&lt;&gt;""),$P$6:$P134)+1)))))</f>
        <v/>
      </c>
      <c r="Q135" s="6" t="str">
        <f t="shared" si="38"/>
        <v/>
      </c>
      <c r="S135" s="11"/>
    </row>
    <row r="136" spans="1:19" x14ac:dyDescent="0.35">
      <c r="A136" s="54" t="str">
        <f t="shared" si="34"/>
        <v/>
      </c>
      <c r="B136" s="57" t="s">
        <v>152</v>
      </c>
      <c r="C136" s="106" t="s">
        <v>48</v>
      </c>
      <c r="D136" s="42"/>
      <c r="E136" s="48">
        <v>1</v>
      </c>
      <c r="F136" s="48"/>
      <c r="G136" s="49"/>
      <c r="H136" s="49"/>
      <c r="I136" s="42"/>
      <c r="J136" s="67"/>
      <c r="M136" s="102" t="str">
        <f t="shared" si="37"/>
        <v/>
      </c>
      <c r="N136" s="6" t="str">
        <f>IF($L136="","",IF(L136=1,LOOKUP(2,1/($N$6:$N134&lt;&gt;""),$N$6:$N134)+1,IF($L136=2,LOOKUP(2,1/($N$6:$N134&lt;&gt;""),$N$6:$N134),IF($L136=3,LOOKUP(2,1/($N$6:$N134&lt;&gt;""),$N$6:$N134),FALSE))))</f>
        <v/>
      </c>
      <c r="O136" s="98" t="str">
        <f>IF($L136="","",IF($L136=1,"",IF(AND($L136=2,LOOKUP(2,1/($L$6:$L134&lt;&gt;""),$L$6:$L134)=1),1,IF(AND($L136=2,LOOKUP(2,1/($L$6:$L134&lt;&gt;""),$L$6:$L134)=2),LOOKUP(2,1/($O$6:$O134&lt;&gt;""),$O$6:$O134)+1,IF(AND($L136=2,LOOKUP(2,1/($L$6:$L134&lt;&gt;""),$L$6:$L134)=3),LOOKUP(2,1/($O$6:$O134&lt;&gt;""),$O$6:$O134)+1,IF($L136=3,LOOKUP(2,1/($O$6:$O134&lt;&gt;""),$O$6:$O134),FALSE))))))</f>
        <v/>
      </c>
      <c r="P136" s="98" t="str">
        <f>IF($L136="","",IF($L136=1,"",IF($L136=2,"",IF(AND($L136=3,LOOKUP(2,1/($L$6:$L134&lt;&gt;""),$L$6:$L134)=2),1,IF(AND($L136=3,LOOKUP(2,1/($L$6:$L134&lt;&gt;""),$L$6:$L134)=3),LOOKUP(2,1/($P$6:$P134&lt;&gt;""),$P$6:$P134)+1)))))</f>
        <v/>
      </c>
      <c r="Q136" s="6" t="str">
        <f t="shared" si="38"/>
        <v/>
      </c>
      <c r="S136" s="11"/>
    </row>
    <row r="137" spans="1:19" x14ac:dyDescent="0.35">
      <c r="A137" s="54" t="str">
        <f t="shared" si="34"/>
        <v/>
      </c>
      <c r="B137" s="57" t="s">
        <v>153</v>
      </c>
      <c r="C137" s="106" t="s">
        <v>49</v>
      </c>
      <c r="D137" s="42"/>
      <c r="E137" s="48">
        <v>4</v>
      </c>
      <c r="F137" s="48"/>
      <c r="G137" s="49"/>
      <c r="H137" s="49"/>
      <c r="I137" s="42"/>
      <c r="J137" s="67"/>
      <c r="M137" s="102" t="str">
        <f t="shared" si="37"/>
        <v/>
      </c>
      <c r="N137" s="6" t="str">
        <f>IF($L137="","",IF(L137=1,LOOKUP(2,1/($N$6:$N135&lt;&gt;""),$N$6:$N135)+1,IF($L137=2,LOOKUP(2,1/($N$6:$N135&lt;&gt;""),$N$6:$N135),IF($L137=3,LOOKUP(2,1/($N$6:$N135&lt;&gt;""),$N$6:$N135),FALSE))))</f>
        <v/>
      </c>
      <c r="O137" s="98" t="str">
        <f>IF($L137="","",IF($L137=1,"",IF(AND($L137=2,LOOKUP(2,1/($L$6:$L135&lt;&gt;""),$L$6:$L135)=1),1,IF(AND($L137=2,LOOKUP(2,1/($L$6:$L135&lt;&gt;""),$L$6:$L135)=2),LOOKUP(2,1/($O$6:$O135&lt;&gt;""),$O$6:$O135)+1,IF(AND($L137=2,LOOKUP(2,1/($L$6:$L135&lt;&gt;""),$L$6:$L135)=3),LOOKUP(2,1/($O$6:$O135&lt;&gt;""),$O$6:$O135)+1,IF($L137=3,LOOKUP(2,1/($O$6:$O135&lt;&gt;""),$O$6:$O135),FALSE))))))</f>
        <v/>
      </c>
      <c r="P137" s="98" t="str">
        <f>IF($L137="","",IF($L137=1,"",IF($L137=2,"",IF(AND($L137=3,LOOKUP(2,1/($L$6:$L135&lt;&gt;""),$L$6:$L135)=2),1,IF(AND($L137=3,LOOKUP(2,1/($L$6:$L135&lt;&gt;""),$L$6:$L135)=3),LOOKUP(2,1/($P$6:$P135&lt;&gt;""),$P$6:$P135)+1)))))</f>
        <v/>
      </c>
      <c r="Q137" s="6" t="str">
        <f t="shared" si="38"/>
        <v/>
      </c>
      <c r="S137" s="11"/>
    </row>
    <row r="138" spans="1:19" x14ac:dyDescent="0.35">
      <c r="A138" s="54" t="str">
        <f t="shared" si="34"/>
        <v/>
      </c>
      <c r="B138" s="57" t="s">
        <v>154</v>
      </c>
      <c r="C138" s="106" t="s">
        <v>54</v>
      </c>
      <c r="D138" s="42"/>
      <c r="E138" s="48">
        <v>6</v>
      </c>
      <c r="F138" s="48"/>
      <c r="G138" s="49"/>
      <c r="H138" s="49"/>
      <c r="I138" s="42"/>
      <c r="J138" s="67"/>
      <c r="M138" s="102" t="str">
        <f t="shared" si="37"/>
        <v/>
      </c>
      <c r="N138" s="6" t="str">
        <f>IF($L138="","",IF(L138=1,LOOKUP(2,1/($N$6:$N137&lt;&gt;""),$N$6:$N137)+1,IF($L138=2,LOOKUP(2,1/($N$6:$N137&lt;&gt;""),$N$6:$N137),IF($L138=3,LOOKUP(2,1/($N$6:$N137&lt;&gt;""),$N$6:$N137),FALSE))))</f>
        <v/>
      </c>
      <c r="O138" s="98" t="str">
        <f>IF($L138="","",IF($L138=1,"",IF(AND($L138=2,LOOKUP(2,1/($L$6:$L137&lt;&gt;""),$L$6:$L137)=1),1,IF(AND($L138=2,LOOKUP(2,1/($L$6:$L137&lt;&gt;""),$L$6:$L137)=2),LOOKUP(2,1/($O$6:$O137&lt;&gt;""),$O$6:$O137)+1,IF(AND($L138=2,LOOKUP(2,1/($L$6:$L137&lt;&gt;""),$L$6:$L137)=3),LOOKUP(2,1/($O$6:$O137&lt;&gt;""),$O$6:$O137)+1,IF($L138=3,LOOKUP(2,1/($O$6:$O137&lt;&gt;""),$O$6:$O137),FALSE))))))</f>
        <v/>
      </c>
      <c r="P138" s="98" t="str">
        <f>IF($L138="","",IF($L138=1,"",IF($L138=2,"",IF(AND($L138=3,LOOKUP(2,1/($L$6:$L137&lt;&gt;""),$L$6:$L137)=2),1,IF(AND($L138=3,LOOKUP(2,1/($L$6:$L137&lt;&gt;""),$L$6:$L137)=3),LOOKUP(2,1/($P$6:$P137&lt;&gt;""),$P$6:$P137)+1)))))</f>
        <v/>
      </c>
      <c r="Q138" s="6" t="str">
        <f t="shared" si="38"/>
        <v/>
      </c>
      <c r="S138" s="11"/>
    </row>
    <row r="139" spans="1:19" x14ac:dyDescent="0.35">
      <c r="A139" s="54" t="str">
        <f t="shared" si="34"/>
        <v/>
      </c>
      <c r="B139" s="57" t="s">
        <v>155</v>
      </c>
      <c r="C139" s="106" t="s">
        <v>53</v>
      </c>
      <c r="D139" s="42"/>
      <c r="E139" s="48">
        <v>6.3</v>
      </c>
      <c r="F139" s="48"/>
      <c r="G139" s="49"/>
      <c r="H139" s="49"/>
      <c r="I139" s="42"/>
      <c r="J139" s="67"/>
      <c r="M139" s="102" t="str">
        <f t="shared" si="37"/>
        <v/>
      </c>
      <c r="N139" s="6" t="str">
        <f>IF($L139="","",IF(L139=1,LOOKUP(2,1/($N$6:$N138&lt;&gt;""),$N$6:$N138)+1,IF($L139=2,LOOKUP(2,1/($N$6:$N138&lt;&gt;""),$N$6:$N138),IF($L139=3,LOOKUP(2,1/($N$6:$N138&lt;&gt;""),$N$6:$N138),FALSE))))</f>
        <v/>
      </c>
      <c r="O139" s="98" t="str">
        <f>IF($L139="","",IF($L139=1,"",IF(AND($L139=2,LOOKUP(2,1/($L$6:$L138&lt;&gt;""),$L$6:$L138)=1),1,IF(AND($L139=2,LOOKUP(2,1/($L$6:$L138&lt;&gt;""),$L$6:$L138)=2),LOOKUP(2,1/($O$6:$O138&lt;&gt;""),$O$6:$O138)+1,IF(AND($L139=2,LOOKUP(2,1/($L$6:$L138&lt;&gt;""),$L$6:$L138)=3),LOOKUP(2,1/($O$6:$O138&lt;&gt;""),$O$6:$O138)+1,IF($L139=3,LOOKUP(2,1/($O$6:$O138&lt;&gt;""),$O$6:$O138),FALSE))))))</f>
        <v/>
      </c>
      <c r="P139" s="98" t="str">
        <f>IF($L139="","",IF($L139=1,"",IF($L139=2,"",IF(AND($L139=3,LOOKUP(2,1/($L$6:$L138&lt;&gt;""),$L$6:$L138)=2),1,IF(AND($L139=3,LOOKUP(2,1/($L$6:$L138&lt;&gt;""),$L$6:$L138)=3),LOOKUP(2,1/($P$6:$P138&lt;&gt;""),$P$6:$P138)+1)))))</f>
        <v/>
      </c>
      <c r="Q139" s="6" t="str">
        <f t="shared" si="38"/>
        <v/>
      </c>
      <c r="S139" s="11"/>
    </row>
    <row r="140" spans="1:19" x14ac:dyDescent="0.35">
      <c r="A140" s="50" t="str">
        <f t="shared" si="34"/>
        <v/>
      </c>
      <c r="B140" s="51"/>
      <c r="C140" s="106"/>
      <c r="D140" s="42"/>
      <c r="E140" s="48"/>
      <c r="F140" s="48"/>
      <c r="G140" s="49"/>
      <c r="H140" s="49"/>
      <c r="I140" s="42"/>
      <c r="J140" s="67"/>
      <c r="M140" s="102" t="str">
        <f t="shared" si="37"/>
        <v/>
      </c>
      <c r="N140" s="6" t="str">
        <f>IF($L140="","",IF(L140=1,LOOKUP(2,1/($N$6:$N134&lt;&gt;""),$N$6:$N134)+1,IF($L140=2,LOOKUP(2,1/($N$6:$N134&lt;&gt;""),$N$6:$N134),IF($L140=3,LOOKUP(2,1/($N$6:$N134&lt;&gt;""),$N$6:$N134),FALSE))))</f>
        <v/>
      </c>
      <c r="O140" s="98" t="str">
        <f>IF($L140="","",IF($L140=1,"",IF(AND($L140=2,LOOKUP(2,1/($L$6:$L134&lt;&gt;""),$L$6:$L134)=1),1,IF(AND($L140=2,LOOKUP(2,1/($L$6:$L134&lt;&gt;""),$L$6:$L134)=2),LOOKUP(2,1/($O$6:$O134&lt;&gt;""),$O$6:$O134)+1,IF(AND($L140=2,LOOKUP(2,1/($L$6:$L134&lt;&gt;""),$L$6:$L134)=3),LOOKUP(2,1/($O$6:$O134&lt;&gt;""),$O$6:$O134)+1,IF($L140=3,LOOKUP(2,1/($O$6:$O134&lt;&gt;""),$O$6:$O134),FALSE))))))</f>
        <v/>
      </c>
      <c r="P140" s="98" t="str">
        <f>IF($L140="","",IF($L140=1,"",IF($L140=2,"",IF(AND($L140=3,LOOKUP(2,1/($L$6:$L134&lt;&gt;""),$L$6:$L134)=2),1,IF(AND($L140=3,LOOKUP(2,1/($L$6:$L134&lt;&gt;""),$L$6:$L134)=3),LOOKUP(2,1/($P$6:$P134&lt;&gt;""),$P$6:$P134)+1)))))</f>
        <v/>
      </c>
      <c r="Q140" s="6" t="str">
        <f t="shared" si="38"/>
        <v/>
      </c>
    </row>
    <row r="141" spans="1:19" x14ac:dyDescent="0.35">
      <c r="A141" s="50" t="str">
        <f t="shared" si="34"/>
        <v>3.4.6.</v>
      </c>
      <c r="B141" s="53" t="s">
        <v>31</v>
      </c>
      <c r="C141" s="106"/>
      <c r="D141" s="42"/>
      <c r="E141" s="48"/>
      <c r="F141" s="48"/>
      <c r="G141" s="49"/>
      <c r="H141" s="49">
        <f t="shared" ref="H141:H145" si="40">F141*G141</f>
        <v>0</v>
      </c>
      <c r="I141" s="42"/>
      <c r="J141" s="67"/>
      <c r="L141" s="100">
        <v>2</v>
      </c>
      <c r="M141" s="102">
        <f t="shared" si="37"/>
        <v>3</v>
      </c>
      <c r="N141" s="6">
        <f>IF($L141="","",IF(L141=1,LOOKUP(2,1/($N$6:$N140&lt;&gt;""),$N$6:$N140)+1,IF($L141=2,LOOKUP(2,1/($N$6:$N140&lt;&gt;""),$N$6:$N140),IF($L141=3,LOOKUP(2,1/($N$6:$N140&lt;&gt;""),$N$6:$N140),FALSE))))</f>
        <v>4</v>
      </c>
      <c r="O141" s="98">
        <f>IF($L141="","",IF($L141=1,"",IF(AND($L141=2,LOOKUP(2,1/($L$6:$L140&lt;&gt;""),$L$6:$L140)=1),1,IF(AND($L141=2,LOOKUP(2,1/($L$6:$L140&lt;&gt;""),$L$6:$L140)=2),LOOKUP(2,1/($O$6:$O140&lt;&gt;""),$O$6:$O140)+1,IF(AND($L141=2,LOOKUP(2,1/($L$6:$L140&lt;&gt;""),$L$6:$L140)=3),LOOKUP(2,1/($O$6:$O140&lt;&gt;""),$O$6:$O140)+1,IF($L141=3,LOOKUP(2,1/($O$6:$O140&lt;&gt;""),$O$6:$O140),FALSE))))))</f>
        <v>6</v>
      </c>
      <c r="P141" s="98" t="str">
        <f>IF($L141="","",IF($L141=1,"",IF($L141=2,"",IF(AND($L141=3,LOOKUP(2,1/($L$6:$L140&lt;&gt;""),$L$6:$L140)=2),1,IF(AND($L141=3,LOOKUP(2,1/($L$6:$L140&lt;&gt;""),$L$6:$L140)=3),LOOKUP(2,1/($P$6:$P140&lt;&gt;""),$P$6:$P140)+1)))))</f>
        <v/>
      </c>
      <c r="Q141" s="6" t="str">
        <f t="shared" si="38"/>
        <v>3.4.6.</v>
      </c>
    </row>
    <row r="142" spans="1:19" x14ac:dyDescent="0.35">
      <c r="A142" s="54" t="str">
        <f t="shared" si="34"/>
        <v/>
      </c>
      <c r="B142" s="57" t="s">
        <v>94</v>
      </c>
      <c r="C142" s="106" t="s">
        <v>49</v>
      </c>
      <c r="D142" s="42"/>
      <c r="E142" s="48">
        <v>2</v>
      </c>
      <c r="F142" s="48"/>
      <c r="G142" s="49"/>
      <c r="H142" s="49"/>
      <c r="I142" s="42"/>
      <c r="J142" s="67"/>
      <c r="M142" s="102" t="str">
        <f t="shared" si="37"/>
        <v/>
      </c>
      <c r="N142" s="6" t="str">
        <f>IF($L142="","",IF(L142=1,LOOKUP(2,1/($N$6:$N141&lt;&gt;""),$N$6:$N141)+1,IF($L142=2,LOOKUP(2,1/($N$6:$N141&lt;&gt;""),$N$6:$N141),IF($L142=3,LOOKUP(2,1/($N$6:$N141&lt;&gt;""),$N$6:$N141),FALSE))))</f>
        <v/>
      </c>
      <c r="O142" s="98" t="str">
        <f>IF($L142="","",IF($L142=1,"",IF(AND($L142=2,LOOKUP(2,1/($L$6:$L141&lt;&gt;""),$L$6:$L141)=1),1,IF(AND($L142=2,LOOKUP(2,1/($L$6:$L141&lt;&gt;""),$L$6:$L141)=2),LOOKUP(2,1/($O$6:$O141&lt;&gt;""),$O$6:$O141)+1,IF(AND($L142=2,LOOKUP(2,1/($L$6:$L141&lt;&gt;""),$L$6:$L141)=3),LOOKUP(2,1/($O$6:$O141&lt;&gt;""),$O$6:$O141)+1,IF($L142=3,LOOKUP(2,1/($O$6:$O141&lt;&gt;""),$O$6:$O141),FALSE))))))</f>
        <v/>
      </c>
      <c r="P142" s="98" t="str">
        <f>IF($L142="","",IF($L142=1,"",IF($L142=2,"",IF(AND($L142=3,LOOKUP(2,1/($L$6:$L141&lt;&gt;""),$L$6:$L141)=2),1,IF(AND($L142=3,LOOKUP(2,1/($L$6:$L141&lt;&gt;""),$L$6:$L141)=3),LOOKUP(2,1/($P$6:$P141&lt;&gt;""),$P$6:$P141)+1)))))</f>
        <v/>
      </c>
      <c r="Q142" s="6" t="str">
        <f t="shared" si="38"/>
        <v/>
      </c>
      <c r="S142" s="11"/>
    </row>
    <row r="143" spans="1:19" x14ac:dyDescent="0.35">
      <c r="A143" s="54" t="str">
        <f t="shared" si="34"/>
        <v/>
      </c>
      <c r="B143" s="57" t="s">
        <v>95</v>
      </c>
      <c r="C143" s="106" t="s">
        <v>49</v>
      </c>
      <c r="D143" s="42"/>
      <c r="E143" s="48">
        <v>4</v>
      </c>
      <c r="F143" s="48"/>
      <c r="G143" s="49"/>
      <c r="H143" s="49"/>
      <c r="I143" s="42"/>
      <c r="J143" s="67"/>
      <c r="M143" s="102" t="str">
        <f t="shared" si="37"/>
        <v/>
      </c>
      <c r="N143" s="6" t="str">
        <f>IF($L143="","",IF(L143=1,LOOKUP(2,1/($N$6:$N142&lt;&gt;""),$N$6:$N142)+1,IF($L143=2,LOOKUP(2,1/($N$6:$N142&lt;&gt;""),$N$6:$N142),IF($L143=3,LOOKUP(2,1/($N$6:$N142&lt;&gt;""),$N$6:$N142),FALSE))))</f>
        <v/>
      </c>
      <c r="O143" s="98" t="str">
        <f>IF($L143="","",IF($L143=1,"",IF(AND($L143=2,LOOKUP(2,1/($L$6:$L142&lt;&gt;""),$L$6:$L142)=1),1,IF(AND($L143=2,LOOKUP(2,1/($L$6:$L142&lt;&gt;""),$L$6:$L142)=2),LOOKUP(2,1/($O$6:$O142&lt;&gt;""),$O$6:$O142)+1,IF(AND($L143=2,LOOKUP(2,1/($L$6:$L142&lt;&gt;""),$L$6:$L142)=3),LOOKUP(2,1/($O$6:$O142&lt;&gt;""),$O$6:$O142)+1,IF($L143=3,LOOKUP(2,1/($O$6:$O142&lt;&gt;""),$O$6:$O142),FALSE))))))</f>
        <v/>
      </c>
      <c r="P143" s="98" t="str">
        <f>IF($L143="","",IF($L143=1,"",IF($L143=2,"",IF(AND($L143=3,LOOKUP(2,1/($L$6:$L142&lt;&gt;""),$L$6:$L142)=2),1,IF(AND($L143=3,LOOKUP(2,1/($L$6:$L142&lt;&gt;""),$L$6:$L142)=3),LOOKUP(2,1/($P$6:$P142&lt;&gt;""),$P$6:$P142)+1)))))</f>
        <v/>
      </c>
      <c r="Q143" s="6" t="str">
        <f t="shared" si="38"/>
        <v/>
      </c>
      <c r="S143" s="11"/>
    </row>
    <row r="144" spans="1:19" x14ac:dyDescent="0.35">
      <c r="A144" s="50" t="str">
        <f t="shared" si="34"/>
        <v/>
      </c>
      <c r="B144" s="51"/>
      <c r="C144" s="106"/>
      <c r="D144" s="42"/>
      <c r="E144" s="48"/>
      <c r="F144" s="48"/>
      <c r="G144" s="49"/>
      <c r="H144" s="49">
        <f t="shared" si="40"/>
        <v>0</v>
      </c>
      <c r="I144" s="42"/>
      <c r="J144" s="67"/>
      <c r="M144" s="102" t="str">
        <f t="shared" si="37"/>
        <v/>
      </c>
      <c r="N144" s="6" t="str">
        <f>IF($L144="","",IF(L144=1,LOOKUP(2,1/($N$6:$N143&lt;&gt;""),$N$6:$N143)+1,IF($L144=2,LOOKUP(2,1/($N$6:$N143&lt;&gt;""),$N$6:$N143),IF($L144=3,LOOKUP(2,1/($N$6:$N143&lt;&gt;""),$N$6:$N143),FALSE))))</f>
        <v/>
      </c>
      <c r="O144" s="98" t="str">
        <f>IF($L144="","",IF($L144=1,"",IF(AND($L144=2,LOOKUP(2,1/($L$6:$L143&lt;&gt;""),$L$6:$L143)=1),1,IF(AND($L144=2,LOOKUP(2,1/($L$6:$L143&lt;&gt;""),$L$6:$L143)=2),LOOKUP(2,1/($O$6:$O143&lt;&gt;""),$O$6:$O143)+1,IF(AND($L144=2,LOOKUP(2,1/($L$6:$L143&lt;&gt;""),$L$6:$L143)=3),LOOKUP(2,1/($O$6:$O143&lt;&gt;""),$O$6:$O143)+1,IF($L144=3,LOOKUP(2,1/($O$6:$O143&lt;&gt;""),$O$6:$O143),FALSE))))))</f>
        <v/>
      </c>
      <c r="P144" s="98" t="str">
        <f>IF($L144="","",IF($L144=1,"",IF($L144=2,"",IF(AND($L144=3,LOOKUP(2,1/($L$6:$L143&lt;&gt;""),$L$6:$L143)=2),1,IF(AND($L144=3,LOOKUP(2,1/($L$6:$L143&lt;&gt;""),$L$6:$L143)=3),LOOKUP(2,1/($P$6:$P143&lt;&gt;""),$P$6:$P143)+1)))))</f>
        <v/>
      </c>
      <c r="Q144" s="6" t="str">
        <f t="shared" si="38"/>
        <v/>
      </c>
    </row>
    <row r="145" spans="1:19" x14ac:dyDescent="0.35">
      <c r="A145" s="50" t="str">
        <f t="shared" si="34"/>
        <v>3.4.7.</v>
      </c>
      <c r="B145" s="53" t="s">
        <v>32</v>
      </c>
      <c r="C145" s="106" t="s">
        <v>48</v>
      </c>
      <c r="D145" s="42"/>
      <c r="E145" s="48">
        <v>1</v>
      </c>
      <c r="F145" s="48"/>
      <c r="G145" s="49"/>
      <c r="H145" s="49">
        <f t="shared" si="40"/>
        <v>0</v>
      </c>
      <c r="I145" s="42"/>
      <c r="J145" s="68"/>
      <c r="L145" s="100">
        <v>2</v>
      </c>
      <c r="M145" s="102">
        <f t="shared" si="37"/>
        <v>3</v>
      </c>
      <c r="N145" s="6">
        <f>IF($L145="","",IF(L145=1,LOOKUP(2,1/($N$6:$N144&lt;&gt;""),$N$6:$N144)+1,IF($L145=2,LOOKUP(2,1/($N$6:$N144&lt;&gt;""),$N$6:$N144),IF($L145=3,LOOKUP(2,1/($N$6:$N144&lt;&gt;""),$N$6:$N144),FALSE))))</f>
        <v>4</v>
      </c>
      <c r="O145" s="98">
        <f>IF($L145="","",IF($L145=1,"",IF(AND($L145=2,LOOKUP(2,1/($L$6:$L144&lt;&gt;""),$L$6:$L144)=1),1,IF(AND($L145=2,LOOKUP(2,1/($L$6:$L144&lt;&gt;""),$L$6:$L144)=2),LOOKUP(2,1/($O$6:$O144&lt;&gt;""),$O$6:$O144)+1,IF(AND($L145=2,LOOKUP(2,1/($L$6:$L144&lt;&gt;""),$L$6:$L144)=3),LOOKUP(2,1/($O$6:$O144&lt;&gt;""),$O$6:$O144)+1,IF($L145=3,LOOKUP(2,1/($O$6:$O144&lt;&gt;""),$O$6:$O144),FALSE))))))</f>
        <v>7</v>
      </c>
      <c r="P145" s="98" t="str">
        <f>IF($L145="","",IF($L145=1,"",IF($L145=2,"",IF(AND($L145=3,LOOKUP(2,1/($L$6:$L144&lt;&gt;""),$L$6:$L144)=2),1,IF(AND($L145=3,LOOKUP(2,1/($L$6:$L144&lt;&gt;""),$L$6:$L144)=3),LOOKUP(2,1/($P$6:$P144&lt;&gt;""),$P$6:$P144)+1)))))</f>
        <v/>
      </c>
      <c r="Q145" s="6" t="str">
        <f t="shared" si="38"/>
        <v>3.4.7.</v>
      </c>
    </row>
    <row r="146" spans="1:19" x14ac:dyDescent="0.35">
      <c r="A146" s="39" t="str">
        <f t="shared" si="34"/>
        <v/>
      </c>
      <c r="B146" s="40"/>
      <c r="C146" s="105"/>
      <c r="D146" s="12"/>
      <c r="E146" s="107"/>
      <c r="F146" s="45"/>
      <c r="G146" s="46"/>
      <c r="H146" s="46"/>
      <c r="I146" s="12"/>
      <c r="J146" s="47"/>
      <c r="M146" s="102" t="str">
        <f t="shared" si="37"/>
        <v/>
      </c>
      <c r="N146" s="6" t="str">
        <f>IF($L146="","",IF(L146=1,LOOKUP(2,1/($N$6:$N145&lt;&gt;""),$N$6:$N145)+1,IF($L146=2,LOOKUP(2,1/($N$6:$N145&lt;&gt;""),$N$6:$N145),IF($L146=3,LOOKUP(2,1/($N$6:$N145&lt;&gt;""),$N$6:$N145),FALSE))))</f>
        <v/>
      </c>
      <c r="O146" s="98" t="str">
        <f>IF($L146="","",IF($L146=1,"",IF(AND($L146=2,LOOKUP(2,1/($L$6:$L145&lt;&gt;""),$L$6:$L145)=1),1,IF(AND($L146=2,LOOKUP(2,1/($L$6:$L145&lt;&gt;""),$L$6:$L145)=2),LOOKUP(2,1/($O$6:$O145&lt;&gt;""),$O$6:$O145)+1,IF(AND($L146=2,LOOKUP(2,1/($L$6:$L145&lt;&gt;""),$L$6:$L145)=3),LOOKUP(2,1/($O$6:$O145&lt;&gt;""),$O$6:$O145)+1,IF($L146=3,LOOKUP(2,1/($O$6:$O145&lt;&gt;""),$O$6:$O145),FALSE))))))</f>
        <v/>
      </c>
      <c r="P146" s="98" t="str">
        <f>IF($L146="","",IF($L146=1,"",IF($L146=2,"",IF(AND($L146=3,LOOKUP(2,1/($L$6:$L145&lt;&gt;""),$L$6:$L145)=2),1,IF(AND($L146=3,LOOKUP(2,1/($L$6:$L145&lt;&gt;""),$L$6:$L145)=3),LOOKUP(2,1/($P$6:$P145&lt;&gt;""),$P$6:$P145)+1)))))</f>
        <v/>
      </c>
      <c r="Q146" s="6" t="str">
        <f t="shared" si="38"/>
        <v/>
      </c>
    </row>
    <row r="147" spans="1:19" x14ac:dyDescent="0.35">
      <c r="A147" s="99" t="str">
        <f t="shared" ref="A147:A169" si="41">IF($Q147="","",$Q147)</f>
        <v>3.5.</v>
      </c>
      <c r="B147" s="38" t="s">
        <v>107</v>
      </c>
      <c r="C147" s="37"/>
      <c r="D147" s="12"/>
      <c r="E147" s="37"/>
      <c r="F147" s="37"/>
      <c r="G147" s="37"/>
      <c r="H147" s="37"/>
      <c r="I147" s="12"/>
      <c r="J147" s="44">
        <f>SUM(H148:H169)</f>
        <v>0</v>
      </c>
      <c r="L147" s="100">
        <v>1</v>
      </c>
      <c r="M147" s="102">
        <f t="shared" si="37"/>
        <v>3</v>
      </c>
      <c r="N147" s="6">
        <f>IF($L147="","",IF(L147=1,LOOKUP(2,1/($N$6:$N146&lt;&gt;""),$N$6:$N146)+1,IF($L147=2,LOOKUP(2,1/($N$6:$N146&lt;&gt;""),$N$6:$N146),IF($L147=3,LOOKUP(2,1/($N$6:$N146&lt;&gt;""),$N$6:$N146),FALSE))))</f>
        <v>5</v>
      </c>
      <c r="O147" s="98" t="str">
        <f>IF($L147="","",IF($L147=1,"",IF(AND($L147=2,LOOKUP(2,1/($L$6:$L146&lt;&gt;""),$L$6:$L146)=1),1,IF(AND($L147=2,LOOKUP(2,1/($L$6:$L146&lt;&gt;""),$L$6:$L146)=2),LOOKUP(2,1/($O$6:$O146&lt;&gt;""),$O$6:$O146)+1,IF(AND($L147=2,LOOKUP(2,1/($L$6:$L146&lt;&gt;""),$L$6:$L146)=3),LOOKUP(2,1/($O$6:$O146&lt;&gt;""),$O$6:$O146)+1,IF($L147=3,LOOKUP(2,1/($O$6:$O146&lt;&gt;""),$O$6:$O146),FALSE))))))</f>
        <v/>
      </c>
      <c r="P147" s="98" t="str">
        <f>IF($L147="","",IF($L147=1,"",IF($L147=2,"",IF(AND($L147=3,LOOKUP(2,1/($L$6:$L146&lt;&gt;""),$L$6:$L146)=2),1,IF(AND($L147=3,LOOKUP(2,1/($L$6:$L146&lt;&gt;""),$L$6:$L146)=3),LOOKUP(2,1/($P$6:$P146&lt;&gt;""),$P$6:$P146)+1)))))</f>
        <v/>
      </c>
      <c r="Q147" s="6" t="str">
        <f t="shared" si="38"/>
        <v>3.5.</v>
      </c>
    </row>
    <row r="148" spans="1:19" ht="26" x14ac:dyDescent="0.35">
      <c r="A148" s="50" t="str">
        <f t="shared" si="41"/>
        <v>3.5.1.</v>
      </c>
      <c r="B148" s="53" t="s">
        <v>156</v>
      </c>
      <c r="C148" s="106"/>
      <c r="D148" s="42"/>
      <c r="E148" s="48"/>
      <c r="F148" s="48"/>
      <c r="G148" s="49"/>
      <c r="H148" s="49">
        <f t="shared" ref="H148:H155" si="42">F148*G148</f>
        <v>0</v>
      </c>
      <c r="I148" s="42"/>
      <c r="J148" s="66"/>
      <c r="L148" s="100">
        <v>2</v>
      </c>
      <c r="M148" s="102">
        <f t="shared" si="37"/>
        <v>3</v>
      </c>
      <c r="N148" s="6">
        <f>IF($L148="","",IF(L148=1,LOOKUP(2,1/($N$6:$N147&lt;&gt;""),$N$6:$N147)+1,IF($L148=2,LOOKUP(2,1/($N$6:$N147&lt;&gt;""),$N$6:$N147),IF($L148=3,LOOKUP(2,1/($N$6:$N147&lt;&gt;""),$N$6:$N147),FALSE))))</f>
        <v>5</v>
      </c>
      <c r="O148" s="98">
        <f>IF($L148="","",IF($L148=1,"",IF(AND($L148=2,LOOKUP(2,1/($L$6:$L147&lt;&gt;""),$L$6:$L147)=1),1,IF(AND($L148=2,LOOKUP(2,1/($L$6:$L147&lt;&gt;""),$L$6:$L147)=2),LOOKUP(2,1/($O$6:$O147&lt;&gt;""),$O$6:$O147)+1,IF(AND($L148=2,LOOKUP(2,1/($L$6:$L147&lt;&gt;""),$L$6:$L147)=3),LOOKUP(2,1/($O$6:$O147&lt;&gt;""),$O$6:$O147)+1,IF($L148=3,LOOKUP(2,1/($O$6:$O147&lt;&gt;""),$O$6:$O147),FALSE))))))</f>
        <v>1</v>
      </c>
      <c r="P148" s="98" t="str">
        <f>IF($L148="","",IF($L148=1,"",IF($L148=2,"",IF(AND($L148=3,LOOKUP(2,1/($L$6:$L147&lt;&gt;""),$L$6:$L147)=2),1,IF(AND($L148=3,LOOKUP(2,1/($L$6:$L147&lt;&gt;""),$L$6:$L147)=3),LOOKUP(2,1/($P$6:$P147&lt;&gt;""),$P$6:$P147)+1)))))</f>
        <v/>
      </c>
      <c r="Q148" s="6" t="str">
        <f t="shared" si="38"/>
        <v>3.5.1.</v>
      </c>
    </row>
    <row r="149" spans="1:19" x14ac:dyDescent="0.35">
      <c r="A149" s="54" t="str">
        <f t="shared" si="41"/>
        <v/>
      </c>
      <c r="B149" s="57" t="s">
        <v>157</v>
      </c>
      <c r="C149" s="106" t="s">
        <v>48</v>
      </c>
      <c r="D149" s="42"/>
      <c r="E149" s="48">
        <v>1</v>
      </c>
      <c r="F149" s="48"/>
      <c r="G149" s="49"/>
      <c r="H149" s="49"/>
      <c r="I149" s="42"/>
      <c r="J149" s="67"/>
      <c r="M149" s="102" t="str">
        <f t="shared" si="37"/>
        <v/>
      </c>
      <c r="N149" s="6" t="str">
        <f>IF($L149="","",IF(L149=1,LOOKUP(2,1/($N$6:$N147&lt;&gt;""),$N$6:$N147)+1,IF($L149=2,LOOKUP(2,1/($N$6:$N147&lt;&gt;""),$N$6:$N147),IF($L149=3,LOOKUP(2,1/($N$6:$N147&lt;&gt;""),$N$6:$N147),FALSE))))</f>
        <v/>
      </c>
      <c r="O149" s="98" t="str">
        <f>IF($L149="","",IF($L149=1,"",IF(AND($L149=2,LOOKUP(2,1/($L$6:$L147&lt;&gt;""),$L$6:$L147)=1),1,IF(AND($L149=2,LOOKUP(2,1/($L$6:$L147&lt;&gt;""),$L$6:$L147)=2),LOOKUP(2,1/($O$6:$O147&lt;&gt;""),$O$6:$O147)+1,IF(AND($L149=2,LOOKUP(2,1/($L$6:$L147&lt;&gt;""),$L$6:$L147)=3),LOOKUP(2,1/($O$6:$O147&lt;&gt;""),$O$6:$O147)+1,IF($L149=3,LOOKUP(2,1/($O$6:$O147&lt;&gt;""),$O$6:$O147),FALSE))))))</f>
        <v/>
      </c>
      <c r="P149" s="98" t="str">
        <f>IF($L149="","",IF($L149=1,"",IF($L149=2,"",IF(AND($L149=3,LOOKUP(2,1/($L$6:$L147&lt;&gt;""),$L$6:$L147)=2),1,IF(AND($L149=3,LOOKUP(2,1/($L$6:$L147&lt;&gt;""),$L$6:$L147)=3),LOOKUP(2,1/($P$6:$P147&lt;&gt;""),$P$6:$P147)+1)))))</f>
        <v/>
      </c>
      <c r="Q149" s="6" t="str">
        <f t="shared" si="38"/>
        <v/>
      </c>
      <c r="S149" s="11"/>
    </row>
    <row r="150" spans="1:19" x14ac:dyDescent="0.35">
      <c r="A150" s="54" t="str">
        <f t="shared" si="41"/>
        <v/>
      </c>
      <c r="B150" s="57" t="s">
        <v>33</v>
      </c>
      <c r="C150" s="106" t="s">
        <v>53</v>
      </c>
      <c r="D150" s="42"/>
      <c r="E150" s="48">
        <v>69.62</v>
      </c>
      <c r="F150" s="48"/>
      <c r="G150" s="49"/>
      <c r="H150" s="49"/>
      <c r="I150" s="42"/>
      <c r="J150" s="67"/>
      <c r="M150" s="102" t="str">
        <f t="shared" si="37"/>
        <v/>
      </c>
      <c r="N150" s="6" t="str">
        <f>IF($L150="","",IF(L150=1,LOOKUP(2,1/($N$6:$N147&lt;&gt;""),$N$6:$N147)+1,IF($L150=2,LOOKUP(2,1/($N$6:$N147&lt;&gt;""),$N$6:$N147),IF($L150=3,LOOKUP(2,1/($N$6:$N147&lt;&gt;""),$N$6:$N147),FALSE))))</f>
        <v/>
      </c>
      <c r="O150" s="98" t="str">
        <f>IF($L150="","",IF($L150=1,"",IF(AND($L150=2,LOOKUP(2,1/($L$6:$L147&lt;&gt;""),$L$6:$L147)=1),1,IF(AND($L150=2,LOOKUP(2,1/($L$6:$L147&lt;&gt;""),$L$6:$L147)=2),LOOKUP(2,1/($O$6:$O147&lt;&gt;""),$O$6:$O147)+1,IF(AND($L150=2,LOOKUP(2,1/($L$6:$L147&lt;&gt;""),$L$6:$L147)=3),LOOKUP(2,1/($O$6:$O147&lt;&gt;""),$O$6:$O147)+1,IF($L150=3,LOOKUP(2,1/($O$6:$O147&lt;&gt;""),$O$6:$O147),FALSE))))))</f>
        <v/>
      </c>
      <c r="P150" s="98" t="str">
        <f>IF($L150="","",IF($L150=1,"",IF($L150=2,"",IF(AND($L150=3,LOOKUP(2,1/($L$6:$L147&lt;&gt;""),$L$6:$L147)=2),1,IF(AND($L150=3,LOOKUP(2,1/($L$6:$L147&lt;&gt;""),$L$6:$L147)=3),LOOKUP(2,1/($P$6:$P147&lt;&gt;""),$P$6:$P147)+1)))))</f>
        <v/>
      </c>
      <c r="Q150" s="6" t="str">
        <f t="shared" si="38"/>
        <v/>
      </c>
      <c r="S150" s="11"/>
    </row>
    <row r="151" spans="1:19" x14ac:dyDescent="0.35">
      <c r="A151" s="54" t="str">
        <f t="shared" si="41"/>
        <v/>
      </c>
      <c r="B151" s="57" t="s">
        <v>159</v>
      </c>
      <c r="C151" s="106" t="s">
        <v>54</v>
      </c>
      <c r="D151" s="42"/>
      <c r="E151" s="48">
        <v>27.56</v>
      </c>
      <c r="F151" s="48"/>
      <c r="G151" s="49"/>
      <c r="H151" s="49"/>
      <c r="I151" s="42"/>
      <c r="J151" s="67"/>
      <c r="M151" s="102" t="str">
        <f t="shared" si="37"/>
        <v/>
      </c>
      <c r="N151" s="6" t="str">
        <f>IF($L151="","",IF(L151=1,LOOKUP(2,1/($N$6:$N148&lt;&gt;""),$N$6:$N148)+1,IF($L151=2,LOOKUP(2,1/($N$6:$N148&lt;&gt;""),$N$6:$N148),IF($L151=3,LOOKUP(2,1/($N$6:$N148&lt;&gt;""),$N$6:$N148),FALSE))))</f>
        <v/>
      </c>
      <c r="O151" s="98" t="str">
        <f>IF($L151="","",IF($L151=1,"",IF(AND($L151=2,LOOKUP(2,1/($L$6:$L148&lt;&gt;""),$L$6:$L148)=1),1,IF(AND($L151=2,LOOKUP(2,1/($L$6:$L148&lt;&gt;""),$L$6:$L148)=2),LOOKUP(2,1/($O$6:$O148&lt;&gt;""),$O$6:$O148)+1,IF(AND($L151=2,LOOKUP(2,1/($L$6:$L148&lt;&gt;""),$L$6:$L148)=3),LOOKUP(2,1/($O$6:$O148&lt;&gt;""),$O$6:$O148)+1,IF($L151=3,LOOKUP(2,1/($O$6:$O148&lt;&gt;""),$O$6:$O148),FALSE))))))</f>
        <v/>
      </c>
      <c r="P151" s="98" t="str">
        <f>IF($L151="","",IF($L151=1,"",IF($L151=2,"",IF(AND($L151=3,LOOKUP(2,1/($L$6:$L148&lt;&gt;""),$L$6:$L148)=2),1,IF(AND($L151=3,LOOKUP(2,1/($L$6:$L148&lt;&gt;""),$L$6:$L148)=3),LOOKUP(2,1/($P$6:$P148&lt;&gt;""),$P$6:$P148)+1)))))</f>
        <v/>
      </c>
      <c r="Q151" s="6" t="str">
        <f t="shared" si="38"/>
        <v/>
      </c>
      <c r="S151" s="11"/>
    </row>
    <row r="152" spans="1:19" x14ac:dyDescent="0.35">
      <c r="A152" s="54" t="str">
        <f t="shared" si="41"/>
        <v/>
      </c>
      <c r="B152" s="57" t="s">
        <v>160</v>
      </c>
      <c r="C152" s="106" t="s">
        <v>54</v>
      </c>
      <c r="D152" s="42"/>
      <c r="E152" s="48">
        <v>6.74</v>
      </c>
      <c r="F152" s="48"/>
      <c r="G152" s="49"/>
      <c r="H152" s="49"/>
      <c r="I152" s="42"/>
      <c r="J152" s="67"/>
      <c r="M152" s="102" t="str">
        <f t="shared" si="37"/>
        <v/>
      </c>
      <c r="N152" s="6" t="str">
        <f>IF($L152="","",IF(L152=1,LOOKUP(2,1/($N$6:$N151&lt;&gt;""),$N$6:$N151)+1,IF($L152=2,LOOKUP(2,1/($N$6:$N151&lt;&gt;""),$N$6:$N151),IF($L152=3,LOOKUP(2,1/($N$6:$N151&lt;&gt;""),$N$6:$N151),FALSE))))</f>
        <v/>
      </c>
      <c r="O152" s="98" t="str">
        <f>IF($L152="","",IF($L152=1,"",IF(AND($L152=2,LOOKUP(2,1/($L$6:$L151&lt;&gt;""),$L$6:$L151)=1),1,IF(AND($L152=2,LOOKUP(2,1/($L$6:$L151&lt;&gt;""),$L$6:$L151)=2),LOOKUP(2,1/($O$6:$O151&lt;&gt;""),$O$6:$O151)+1,IF(AND($L152=2,LOOKUP(2,1/($L$6:$L151&lt;&gt;""),$L$6:$L151)=3),LOOKUP(2,1/($O$6:$O151&lt;&gt;""),$O$6:$O151)+1,IF($L152=3,LOOKUP(2,1/($O$6:$O151&lt;&gt;""),$O$6:$O151),FALSE))))))</f>
        <v/>
      </c>
      <c r="P152" s="98" t="str">
        <f>IF($L152="","",IF($L152=1,"",IF($L152=2,"",IF(AND($L152=3,LOOKUP(2,1/($L$6:$L151&lt;&gt;""),$L$6:$L151)=2),1,IF(AND($L152=3,LOOKUP(2,1/($L$6:$L151&lt;&gt;""),$L$6:$L151)=3),LOOKUP(2,1/($P$6:$P151&lt;&gt;""),$P$6:$P151)+1)))))</f>
        <v/>
      </c>
      <c r="Q152" s="6" t="str">
        <f t="shared" si="38"/>
        <v/>
      </c>
      <c r="S152" s="11"/>
    </row>
    <row r="153" spans="1:19" x14ac:dyDescent="0.35">
      <c r="A153" s="54" t="str">
        <f t="shared" si="41"/>
        <v/>
      </c>
      <c r="B153" s="57" t="s">
        <v>96</v>
      </c>
      <c r="C153" s="106" t="s">
        <v>54</v>
      </c>
      <c r="D153" s="42"/>
      <c r="E153" s="48">
        <v>2.82</v>
      </c>
      <c r="F153" s="48"/>
      <c r="G153" s="49"/>
      <c r="H153" s="49"/>
      <c r="I153" s="42"/>
      <c r="J153" s="67"/>
      <c r="M153" s="102" t="str">
        <f t="shared" si="37"/>
        <v/>
      </c>
      <c r="N153" s="6" t="str">
        <f>IF($L153="","",IF(L153=1,LOOKUP(2,1/($N$6:$N152&lt;&gt;""),$N$6:$N152)+1,IF($L153=2,LOOKUP(2,1/($N$6:$N152&lt;&gt;""),$N$6:$N152),IF($L153=3,LOOKUP(2,1/($N$6:$N152&lt;&gt;""),$N$6:$N152),FALSE))))</f>
        <v/>
      </c>
      <c r="O153" s="98" t="str">
        <f>IF($L153="","",IF($L153=1,"",IF(AND($L153=2,LOOKUP(2,1/($L$6:$L152&lt;&gt;""),$L$6:$L152)=1),1,IF(AND($L153=2,LOOKUP(2,1/($L$6:$L152&lt;&gt;""),$L$6:$L152)=2),LOOKUP(2,1/($O$6:$O152&lt;&gt;""),$O$6:$O152)+1,IF(AND($L153=2,LOOKUP(2,1/($L$6:$L152&lt;&gt;""),$L$6:$L152)=3),LOOKUP(2,1/($O$6:$O152&lt;&gt;""),$O$6:$O152)+1,IF($L153=3,LOOKUP(2,1/($O$6:$O152&lt;&gt;""),$O$6:$O152),FALSE))))))</f>
        <v/>
      </c>
      <c r="P153" s="98" t="str">
        <f>IF($L153="","",IF($L153=1,"",IF($L153=2,"",IF(AND($L153=3,LOOKUP(2,1/($L$6:$L152&lt;&gt;""),$L$6:$L152)=2),1,IF(AND($L153=3,LOOKUP(2,1/($L$6:$L152&lt;&gt;""),$L$6:$L152)=3),LOOKUP(2,1/($P$6:$P152&lt;&gt;""),$P$6:$P152)+1)))))</f>
        <v/>
      </c>
      <c r="Q153" s="6" t="str">
        <f t="shared" si="38"/>
        <v/>
      </c>
      <c r="S153" s="9" t="s">
        <v>97</v>
      </c>
    </row>
    <row r="154" spans="1:19" x14ac:dyDescent="0.35">
      <c r="A154" s="54" t="str">
        <f t="shared" si="41"/>
        <v/>
      </c>
      <c r="B154" s="57" t="s">
        <v>158</v>
      </c>
      <c r="C154" s="106" t="s">
        <v>53</v>
      </c>
      <c r="D154" s="42"/>
      <c r="E154" s="48">
        <v>12.14</v>
      </c>
      <c r="F154" s="48"/>
      <c r="G154" s="49"/>
      <c r="H154" s="49"/>
      <c r="I154" s="42"/>
      <c r="J154" s="67"/>
      <c r="M154" s="102" t="str">
        <f t="shared" si="37"/>
        <v/>
      </c>
      <c r="N154" s="6" t="str">
        <f>IF($L154="","",IF(L154=1,LOOKUP(2,1/($N$6:$N153&lt;&gt;""),$N$6:$N153)+1,IF($L154=2,LOOKUP(2,1/($N$6:$N153&lt;&gt;""),$N$6:$N153),IF($L154=3,LOOKUP(2,1/($N$6:$N153&lt;&gt;""),$N$6:$N153),FALSE))))</f>
        <v/>
      </c>
      <c r="O154" s="98" t="str">
        <f>IF($L154="","",IF($L154=1,"",IF(AND($L154=2,LOOKUP(2,1/($L$6:$L153&lt;&gt;""),$L$6:$L153)=1),1,IF(AND($L154=2,LOOKUP(2,1/($L$6:$L153&lt;&gt;""),$L$6:$L153)=2),LOOKUP(2,1/($O$6:$O153&lt;&gt;""),$O$6:$O153)+1,IF(AND($L154=2,LOOKUP(2,1/($L$6:$L153&lt;&gt;""),$L$6:$L153)=3),LOOKUP(2,1/($O$6:$O153&lt;&gt;""),$O$6:$O153)+1,IF($L154=3,LOOKUP(2,1/($O$6:$O153&lt;&gt;""),$O$6:$O153),FALSE))))))</f>
        <v/>
      </c>
      <c r="P154" s="98" t="str">
        <f>IF($L154="","",IF($L154=1,"",IF($L154=2,"",IF(AND($L154=3,LOOKUP(2,1/($L$6:$L153&lt;&gt;""),$L$6:$L153)=2),1,IF(AND($L154=3,LOOKUP(2,1/($L$6:$L153&lt;&gt;""),$L$6:$L153)=3),LOOKUP(2,1/($P$6:$P153&lt;&gt;""),$P$6:$P153)+1)))))</f>
        <v/>
      </c>
      <c r="Q154" s="6" t="str">
        <f t="shared" si="38"/>
        <v/>
      </c>
      <c r="S154" s="11"/>
    </row>
    <row r="155" spans="1:19" x14ac:dyDescent="0.35">
      <c r="A155" s="50" t="str">
        <f t="shared" si="41"/>
        <v/>
      </c>
      <c r="B155" s="51"/>
      <c r="C155" s="106"/>
      <c r="D155" s="42"/>
      <c r="E155" s="48"/>
      <c r="F155" s="48"/>
      <c r="G155" s="49"/>
      <c r="H155" s="49">
        <f t="shared" si="42"/>
        <v>0</v>
      </c>
      <c r="I155" s="42"/>
      <c r="J155" s="67"/>
      <c r="M155" s="102" t="str">
        <f t="shared" si="37"/>
        <v/>
      </c>
      <c r="N155" s="6" t="str">
        <f>IF($L155="","",IF(L155=1,LOOKUP(2,1/($N$6:$N154&lt;&gt;""),$N$6:$N154)+1,IF($L155=2,LOOKUP(2,1/($N$6:$N154&lt;&gt;""),$N$6:$N154),IF($L155=3,LOOKUP(2,1/($N$6:$N154&lt;&gt;""),$N$6:$N154),FALSE))))</f>
        <v/>
      </c>
      <c r="O155" s="98" t="str">
        <f>IF($L155="","",IF($L155=1,"",IF(AND($L155=2,LOOKUP(2,1/($L$6:$L154&lt;&gt;""),$L$6:$L154)=1),1,IF(AND($L155=2,LOOKUP(2,1/($L$6:$L154&lt;&gt;""),$L$6:$L154)=2),LOOKUP(2,1/($O$6:$O154&lt;&gt;""),$O$6:$O154)+1,IF(AND($L155=2,LOOKUP(2,1/($L$6:$L154&lt;&gt;""),$L$6:$L154)=3),LOOKUP(2,1/($O$6:$O154&lt;&gt;""),$O$6:$O154)+1,IF($L155=3,LOOKUP(2,1/($O$6:$O154&lt;&gt;""),$O$6:$O154),FALSE))))))</f>
        <v/>
      </c>
      <c r="P155" s="98" t="str">
        <f>IF($L155="","",IF($L155=1,"",IF($L155=2,"",IF(AND($L155=3,LOOKUP(2,1/($L$6:$L154&lt;&gt;""),$L$6:$L154)=2),1,IF(AND($L155=3,LOOKUP(2,1/($L$6:$L154&lt;&gt;""),$L$6:$L154)=3),LOOKUP(2,1/($P$6:$P154&lt;&gt;""),$P$6:$P154)+1)))))</f>
        <v/>
      </c>
      <c r="Q155" s="6" t="str">
        <f t="shared" si="38"/>
        <v/>
      </c>
    </row>
    <row r="156" spans="1:19" x14ac:dyDescent="0.35">
      <c r="A156" s="50" t="str">
        <f t="shared" si="41"/>
        <v>3.5.2.</v>
      </c>
      <c r="B156" s="53" t="s">
        <v>161</v>
      </c>
      <c r="C156" s="106"/>
      <c r="D156" s="42"/>
      <c r="E156" s="48"/>
      <c r="F156" s="48"/>
      <c r="G156" s="49"/>
      <c r="H156" s="49">
        <f t="shared" ref="H156" si="43">F156*G156</f>
        <v>0</v>
      </c>
      <c r="I156" s="42"/>
      <c r="J156" s="67"/>
      <c r="L156" s="100">
        <v>2</v>
      </c>
      <c r="M156" s="102">
        <f t="shared" si="37"/>
        <v>3</v>
      </c>
      <c r="N156" s="6">
        <f>IF($L156="","",IF(L156=1,LOOKUP(2,1/($N$6:$N155&lt;&gt;""),$N$6:$N155)+1,IF($L156=2,LOOKUP(2,1/($N$6:$N155&lt;&gt;""),$N$6:$N155),IF($L156=3,LOOKUP(2,1/($N$6:$N155&lt;&gt;""),$N$6:$N155),FALSE))))</f>
        <v>5</v>
      </c>
      <c r="O156" s="98">
        <f>IF($L156="","",IF($L156=1,"",IF(AND($L156=2,LOOKUP(2,1/($L$6:$L155&lt;&gt;""),$L$6:$L155)=1),1,IF(AND($L156=2,LOOKUP(2,1/($L$6:$L155&lt;&gt;""),$L$6:$L155)=2),LOOKUP(2,1/($O$6:$O155&lt;&gt;""),$O$6:$O155)+1,IF(AND($L156=2,LOOKUP(2,1/($L$6:$L155&lt;&gt;""),$L$6:$L155)=3),LOOKUP(2,1/($O$6:$O155&lt;&gt;""),$O$6:$O155)+1,IF($L156=3,LOOKUP(2,1/($O$6:$O155&lt;&gt;""),$O$6:$O155),FALSE))))))</f>
        <v>2</v>
      </c>
      <c r="P156" s="98" t="str">
        <f>IF($L156="","",IF($L156=1,"",IF($L156=2,"",IF(AND($L156=3,LOOKUP(2,1/($L$6:$L155&lt;&gt;""),$L$6:$L155)=2),1,IF(AND($L156=3,LOOKUP(2,1/($L$6:$L155&lt;&gt;""),$L$6:$L155)=3),LOOKUP(2,1/($P$6:$P155&lt;&gt;""),$P$6:$P155)+1)))))</f>
        <v/>
      </c>
      <c r="Q156" s="6" t="str">
        <f t="shared" si="38"/>
        <v>3.5.2.</v>
      </c>
      <c r="S156" s="9" t="s">
        <v>68</v>
      </c>
    </row>
    <row r="157" spans="1:19" x14ac:dyDescent="0.35">
      <c r="A157" s="54" t="str">
        <f t="shared" si="41"/>
        <v/>
      </c>
      <c r="B157" s="57" t="s">
        <v>157</v>
      </c>
      <c r="C157" s="106" t="s">
        <v>48</v>
      </c>
      <c r="D157" s="42"/>
      <c r="E157" s="48">
        <v>1</v>
      </c>
      <c r="F157" s="48"/>
      <c r="G157" s="49"/>
      <c r="H157" s="49"/>
      <c r="I157" s="42"/>
      <c r="J157" s="67"/>
      <c r="M157" s="102" t="str">
        <f t="shared" si="37"/>
        <v/>
      </c>
      <c r="N157" s="6" t="str">
        <f>IF($L157="","",IF(L157=1,LOOKUP(2,1/($N$6:$N155&lt;&gt;""),$N$6:$N155)+1,IF($L157=2,LOOKUP(2,1/($N$6:$N155&lt;&gt;""),$N$6:$N155),IF($L157=3,LOOKUP(2,1/($N$6:$N155&lt;&gt;""),$N$6:$N155),FALSE))))</f>
        <v/>
      </c>
      <c r="O157" s="98" t="str">
        <f>IF($L157="","",IF($L157=1,"",IF(AND($L157=2,LOOKUP(2,1/($L$6:$L155&lt;&gt;""),$L$6:$L155)=1),1,IF(AND($L157=2,LOOKUP(2,1/($L$6:$L155&lt;&gt;""),$L$6:$L155)=2),LOOKUP(2,1/($O$6:$O155&lt;&gt;""),$O$6:$O155)+1,IF(AND($L157=2,LOOKUP(2,1/($L$6:$L155&lt;&gt;""),$L$6:$L155)=3),LOOKUP(2,1/($O$6:$O155&lt;&gt;""),$O$6:$O155)+1,IF($L157=3,LOOKUP(2,1/($O$6:$O155&lt;&gt;""),$O$6:$O155),FALSE))))))</f>
        <v/>
      </c>
      <c r="P157" s="98" t="str">
        <f>IF($L157="","",IF($L157=1,"",IF($L157=2,"",IF(AND($L157=3,LOOKUP(2,1/($L$6:$L155&lt;&gt;""),$L$6:$L155)=2),1,IF(AND($L157=3,LOOKUP(2,1/($L$6:$L155&lt;&gt;""),$L$6:$L155)=3),LOOKUP(2,1/($P$6:$P155&lt;&gt;""),$P$6:$P155)+1)))))</f>
        <v/>
      </c>
      <c r="Q157" s="6" t="str">
        <f t="shared" si="38"/>
        <v/>
      </c>
      <c r="S157" s="11"/>
    </row>
    <row r="158" spans="1:19" x14ac:dyDescent="0.35">
      <c r="A158" s="54" t="str">
        <f t="shared" si="41"/>
        <v/>
      </c>
      <c r="B158" s="57" t="s">
        <v>211</v>
      </c>
      <c r="C158" s="106" t="s">
        <v>54</v>
      </c>
      <c r="D158" s="42"/>
      <c r="E158" s="48">
        <v>1.8</v>
      </c>
      <c r="F158" s="48"/>
      <c r="G158" s="49"/>
      <c r="H158" s="49"/>
      <c r="I158" s="42"/>
      <c r="J158" s="67"/>
      <c r="M158" s="102" t="str">
        <f t="shared" si="37"/>
        <v/>
      </c>
      <c r="N158" s="6" t="str">
        <f>IF($L158="","",IF(L158=1,LOOKUP(2,1/($N$6:$N155&lt;&gt;""),$N$6:$N155)+1,IF($L158=2,LOOKUP(2,1/($N$6:$N155&lt;&gt;""),$N$6:$N155),IF($L158=3,LOOKUP(2,1/($N$6:$N155&lt;&gt;""),$N$6:$N155),FALSE))))</f>
        <v/>
      </c>
      <c r="O158" s="98" t="str">
        <f>IF($L158="","",IF($L158=1,"",IF(AND($L158=2,LOOKUP(2,1/($L$6:$L155&lt;&gt;""),$L$6:$L155)=1),1,IF(AND($L158=2,LOOKUP(2,1/($L$6:$L155&lt;&gt;""),$L$6:$L155)=2),LOOKUP(2,1/($O$6:$O155&lt;&gt;""),$O$6:$O155)+1,IF(AND($L158=2,LOOKUP(2,1/($L$6:$L155&lt;&gt;""),$L$6:$L155)=3),LOOKUP(2,1/($O$6:$O155&lt;&gt;""),$O$6:$O155)+1,IF($L158=3,LOOKUP(2,1/($O$6:$O155&lt;&gt;""),$O$6:$O155),FALSE))))))</f>
        <v/>
      </c>
      <c r="P158" s="98" t="str">
        <f>IF($L158="","",IF($L158=1,"",IF($L158=2,"",IF(AND($L158=3,LOOKUP(2,1/($L$6:$L155&lt;&gt;""),$L$6:$L155)=2),1,IF(AND($L158=3,LOOKUP(2,1/($L$6:$L155&lt;&gt;""),$L$6:$L155)=3),LOOKUP(2,1/($P$6:$P155&lt;&gt;""),$P$6:$P155)+1)))))</f>
        <v/>
      </c>
      <c r="Q158" s="6" t="str">
        <f t="shared" si="38"/>
        <v/>
      </c>
      <c r="S158" s="11"/>
    </row>
    <row r="159" spans="1:19" x14ac:dyDescent="0.35">
      <c r="A159" s="54"/>
      <c r="B159" s="57" t="s">
        <v>213</v>
      </c>
      <c r="C159" s="106" t="s">
        <v>54</v>
      </c>
      <c r="D159" s="42"/>
      <c r="E159" s="48">
        <v>18.899999999999999</v>
      </c>
      <c r="F159" s="48"/>
      <c r="G159" s="49"/>
      <c r="H159" s="49"/>
      <c r="I159" s="42"/>
      <c r="J159" s="67"/>
      <c r="M159" s="102"/>
      <c r="O159" s="98"/>
      <c r="P159" s="98"/>
      <c r="S159" s="11"/>
    </row>
    <row r="160" spans="1:19" x14ac:dyDescent="0.35">
      <c r="A160" s="54" t="str">
        <f t="shared" si="41"/>
        <v/>
      </c>
      <c r="B160" s="57" t="s">
        <v>212</v>
      </c>
      <c r="C160" s="106" t="s">
        <v>54</v>
      </c>
      <c r="D160" s="42"/>
      <c r="E160" s="48">
        <v>28.9</v>
      </c>
      <c r="F160" s="48"/>
      <c r="G160" s="49"/>
      <c r="H160" s="49"/>
      <c r="I160" s="42"/>
      <c r="J160" s="67"/>
      <c r="M160" s="102" t="str">
        <f t="shared" si="37"/>
        <v/>
      </c>
      <c r="N160" s="6" t="str">
        <f>IF($L160="","",IF(L160=1,LOOKUP(2,1/($N$6:$N156&lt;&gt;""),$N$6:$N156)+1,IF($L160=2,LOOKUP(2,1/($N$6:$N156&lt;&gt;""),$N$6:$N156),IF($L160=3,LOOKUP(2,1/($N$6:$N156&lt;&gt;""),$N$6:$N156),FALSE))))</f>
        <v/>
      </c>
      <c r="O160" s="98" t="str">
        <f>IF($L160="","",IF($L160=1,"",IF(AND($L160=2,LOOKUP(2,1/($L$6:$L156&lt;&gt;""),$L$6:$L156)=1),1,IF(AND($L160=2,LOOKUP(2,1/($L$6:$L156&lt;&gt;""),$L$6:$L156)=2),LOOKUP(2,1/($O$6:$O156&lt;&gt;""),$O$6:$O156)+1,IF(AND($L160=2,LOOKUP(2,1/($L$6:$L156&lt;&gt;""),$L$6:$L156)=3),LOOKUP(2,1/($O$6:$O156&lt;&gt;""),$O$6:$O156)+1,IF($L160=3,LOOKUP(2,1/($O$6:$O156&lt;&gt;""),$O$6:$O156),FALSE))))))</f>
        <v/>
      </c>
      <c r="P160" s="98" t="str">
        <f>IF($L160="","",IF($L160=1,"",IF($L160=2,"",IF(AND($L160=3,LOOKUP(2,1/($L$6:$L156&lt;&gt;""),$L$6:$L156)=2),1,IF(AND($L160=3,LOOKUP(2,1/($L$6:$L156&lt;&gt;""),$L$6:$L156)=3),LOOKUP(2,1/($P$6:$P156&lt;&gt;""),$P$6:$P156)+1)))))</f>
        <v/>
      </c>
      <c r="Q160" s="6" t="str">
        <f t="shared" si="38"/>
        <v/>
      </c>
      <c r="S160" s="11"/>
    </row>
    <row r="161" spans="1:19" x14ac:dyDescent="0.35">
      <c r="A161" s="54" t="str">
        <f t="shared" si="41"/>
        <v/>
      </c>
      <c r="B161" s="57" t="s">
        <v>162</v>
      </c>
      <c r="C161" s="106" t="s">
        <v>53</v>
      </c>
      <c r="D161" s="42"/>
      <c r="E161" s="48">
        <v>48.49</v>
      </c>
      <c r="F161" s="48"/>
      <c r="G161" s="49"/>
      <c r="H161" s="49"/>
      <c r="I161" s="42"/>
      <c r="J161" s="67"/>
      <c r="M161" s="102" t="str">
        <f t="shared" si="37"/>
        <v/>
      </c>
      <c r="N161" s="6" t="str">
        <f>IF($L161="","",IF(L161=1,LOOKUP(2,1/($N$6:$N160&lt;&gt;""),$N$6:$N160)+1,IF($L161=2,LOOKUP(2,1/($N$6:$N160&lt;&gt;""),$N$6:$N160),IF($L161=3,LOOKUP(2,1/($N$6:$N160&lt;&gt;""),$N$6:$N160),FALSE))))</f>
        <v/>
      </c>
      <c r="O161" s="98" t="str">
        <f>IF($L161="","",IF($L161=1,"",IF(AND($L161=2,LOOKUP(2,1/($L$6:$L160&lt;&gt;""),$L$6:$L160)=1),1,IF(AND($L161=2,LOOKUP(2,1/($L$6:$L160&lt;&gt;""),$L$6:$L160)=2),LOOKUP(2,1/($O$6:$O160&lt;&gt;""),$O$6:$O160)+1,IF(AND($L161=2,LOOKUP(2,1/($L$6:$L160&lt;&gt;""),$L$6:$L160)=3),LOOKUP(2,1/($O$6:$O160&lt;&gt;""),$O$6:$O160)+1,IF($L161=3,LOOKUP(2,1/($O$6:$O160&lt;&gt;""),$O$6:$O160),FALSE))))))</f>
        <v/>
      </c>
      <c r="P161" s="98" t="str">
        <f>IF($L161="","",IF($L161=1,"",IF($L161=2,"",IF(AND($L161=3,LOOKUP(2,1/($L$6:$L160&lt;&gt;""),$L$6:$L160)=2),1,IF(AND($L161=3,LOOKUP(2,1/($L$6:$L160&lt;&gt;""),$L$6:$L160)=3),LOOKUP(2,1/($P$6:$P160&lt;&gt;""),$P$6:$P160)+1)))))</f>
        <v/>
      </c>
      <c r="Q161" s="6" t="str">
        <f t="shared" si="38"/>
        <v/>
      </c>
      <c r="S161" s="11"/>
    </row>
    <row r="162" spans="1:19" x14ac:dyDescent="0.35">
      <c r="A162" s="50" t="str">
        <f t="shared" si="41"/>
        <v/>
      </c>
      <c r="B162" s="51"/>
      <c r="C162" s="106"/>
      <c r="D162" s="42"/>
      <c r="E162" s="48"/>
      <c r="F162" s="48"/>
      <c r="G162" s="49"/>
      <c r="H162" s="49"/>
      <c r="I162" s="42"/>
      <c r="J162" s="67"/>
      <c r="M162" s="102" t="str">
        <f t="shared" si="37"/>
        <v/>
      </c>
      <c r="N162" s="6" t="str">
        <f>IF($L162="","",IF(L162=1,LOOKUP(2,1/($N$6:$N156&lt;&gt;""),$N$6:$N156)+1,IF($L162=2,LOOKUP(2,1/($N$6:$N156&lt;&gt;""),$N$6:$N156),IF($L162=3,LOOKUP(2,1/($N$6:$N156&lt;&gt;""),$N$6:$N156),FALSE))))</f>
        <v/>
      </c>
      <c r="O162" s="98" t="str">
        <f>IF($L162="","",IF($L162=1,"",IF(AND($L162=2,LOOKUP(2,1/($L$6:$L156&lt;&gt;""),$L$6:$L156)=1),1,IF(AND($L162=2,LOOKUP(2,1/($L$6:$L156&lt;&gt;""),$L$6:$L156)=2),LOOKUP(2,1/($O$6:$O156&lt;&gt;""),$O$6:$O156)+1,IF(AND($L162=2,LOOKUP(2,1/($L$6:$L156&lt;&gt;""),$L$6:$L156)=3),LOOKUP(2,1/($O$6:$O156&lt;&gt;""),$O$6:$O156)+1,IF($L162=3,LOOKUP(2,1/($O$6:$O156&lt;&gt;""),$O$6:$O156),FALSE))))))</f>
        <v/>
      </c>
      <c r="P162" s="98" t="str">
        <f>IF($L162="","",IF($L162=1,"",IF($L162=2,"",IF(AND($L162=3,LOOKUP(2,1/($L$6:$L156&lt;&gt;""),$L$6:$L156)=2),1,IF(AND($L162=3,LOOKUP(2,1/($L$6:$L156&lt;&gt;""),$L$6:$L156)=3),LOOKUP(2,1/($P$6:$P156&lt;&gt;""),$P$6:$P156)+1)))))</f>
        <v/>
      </c>
      <c r="Q162" s="6" t="str">
        <f t="shared" si="38"/>
        <v/>
      </c>
    </row>
    <row r="163" spans="1:19" x14ac:dyDescent="0.35">
      <c r="A163" s="50" t="str">
        <f t="shared" si="41"/>
        <v>3.5.3.</v>
      </c>
      <c r="B163" s="53" t="s">
        <v>197</v>
      </c>
      <c r="C163" s="106" t="s">
        <v>54</v>
      </c>
      <c r="D163" s="42"/>
      <c r="E163" s="48">
        <f>136.88+18</f>
        <v>154.88</v>
      </c>
      <c r="F163" s="48"/>
      <c r="G163" s="49"/>
      <c r="H163" s="49">
        <f t="shared" ref="H163" si="44">F163*G163</f>
        <v>0</v>
      </c>
      <c r="I163" s="42"/>
      <c r="J163" s="67"/>
      <c r="L163" s="100">
        <v>2</v>
      </c>
      <c r="M163" s="102">
        <f t="shared" si="37"/>
        <v>3</v>
      </c>
      <c r="N163" s="6">
        <f>IF($L163="","",IF(L163=1,LOOKUP(2,1/($N$6:$N162&lt;&gt;""),$N$6:$N162)+1,IF($L163=2,LOOKUP(2,1/($N$6:$N162&lt;&gt;""),$N$6:$N162),IF($L163=3,LOOKUP(2,1/($N$6:$N162&lt;&gt;""),$N$6:$N162),FALSE))))</f>
        <v>5</v>
      </c>
      <c r="O163" s="98">
        <f>IF($L163="","",IF($L163=1,"",IF(AND($L163=2,LOOKUP(2,1/($L$6:$L162&lt;&gt;""),$L$6:$L162)=1),1,IF(AND($L163=2,LOOKUP(2,1/($L$6:$L162&lt;&gt;""),$L$6:$L162)=2),LOOKUP(2,1/($O$6:$O162&lt;&gt;""),$O$6:$O162)+1,IF(AND($L163=2,LOOKUP(2,1/($L$6:$L162&lt;&gt;""),$L$6:$L162)=3),LOOKUP(2,1/($O$6:$O162&lt;&gt;""),$O$6:$O162)+1,IF($L163=3,LOOKUP(2,1/($O$6:$O162&lt;&gt;""),$O$6:$O162),FALSE))))))</f>
        <v>3</v>
      </c>
      <c r="P163" s="98" t="str">
        <f>IF($L163="","",IF($L163=1,"",IF($L163=2,"",IF(AND($L163=3,LOOKUP(2,1/($L$6:$L162&lt;&gt;""),$L$6:$L162)=2),1,IF(AND($L163=3,LOOKUP(2,1/($L$6:$L162&lt;&gt;""),$L$6:$L162)=3),LOOKUP(2,1/($P$6:$P162&lt;&gt;""),$P$6:$P162)+1)))))</f>
        <v/>
      </c>
      <c r="Q163" s="6" t="str">
        <f t="shared" si="38"/>
        <v>3.5.3.</v>
      </c>
    </row>
    <row r="164" spans="1:19" x14ac:dyDescent="0.35">
      <c r="A164" s="50" t="str">
        <f t="shared" si="41"/>
        <v/>
      </c>
      <c r="B164" s="149"/>
      <c r="C164" s="106"/>
      <c r="D164" s="42"/>
      <c r="E164" s="48"/>
      <c r="F164" s="48"/>
      <c r="G164" s="49"/>
      <c r="H164" s="49">
        <f t="shared" ref="H164:H168" si="45">F164*G164</f>
        <v>0</v>
      </c>
      <c r="I164" s="42"/>
      <c r="J164" s="67"/>
      <c r="M164" s="102"/>
      <c r="O164" s="98"/>
      <c r="P164" s="98"/>
    </row>
    <row r="165" spans="1:19" x14ac:dyDescent="0.35">
      <c r="A165" s="50" t="s">
        <v>240</v>
      </c>
      <c r="B165" s="53" t="s">
        <v>241</v>
      </c>
      <c r="C165" s="106"/>
      <c r="D165" s="42"/>
      <c r="E165" s="48"/>
      <c r="F165" s="48"/>
      <c r="G165" s="49"/>
      <c r="H165" s="49">
        <f t="shared" si="45"/>
        <v>0</v>
      </c>
      <c r="I165" s="42"/>
      <c r="J165" s="67"/>
      <c r="M165" s="102"/>
      <c r="O165" s="98"/>
      <c r="P165" s="98"/>
    </row>
    <row r="166" spans="1:19" x14ac:dyDescent="0.35">
      <c r="A166" s="50" t="str">
        <f t="shared" si="41"/>
        <v/>
      </c>
      <c r="B166" s="57" t="s">
        <v>242</v>
      </c>
      <c r="C166" s="106" t="s">
        <v>48</v>
      </c>
      <c r="D166" s="42"/>
      <c r="E166" s="48">
        <v>1</v>
      </c>
      <c r="F166" s="48"/>
      <c r="G166" s="49"/>
      <c r="H166" s="49">
        <f t="shared" si="45"/>
        <v>0</v>
      </c>
      <c r="I166" s="42"/>
      <c r="J166" s="67"/>
      <c r="M166" s="102"/>
      <c r="O166" s="98"/>
      <c r="P166" s="98"/>
    </row>
    <row r="167" spans="1:19" x14ac:dyDescent="0.35">
      <c r="A167" s="50" t="str">
        <f t="shared" si="41"/>
        <v/>
      </c>
      <c r="B167" s="57" t="s">
        <v>243</v>
      </c>
      <c r="C167" s="106" t="s">
        <v>48</v>
      </c>
      <c r="D167" s="42"/>
      <c r="E167" s="48">
        <v>1</v>
      </c>
      <c r="F167" s="48"/>
      <c r="G167" s="49"/>
      <c r="H167" s="49">
        <f t="shared" si="45"/>
        <v>0</v>
      </c>
      <c r="I167" s="42"/>
      <c r="J167" s="67"/>
      <c r="M167" s="102"/>
      <c r="O167" s="98"/>
      <c r="P167" s="98"/>
    </row>
    <row r="168" spans="1:19" x14ac:dyDescent="0.35">
      <c r="A168" s="50" t="str">
        <f t="shared" si="41"/>
        <v/>
      </c>
      <c r="B168" s="57" t="s">
        <v>244</v>
      </c>
      <c r="C168" s="106" t="s">
        <v>48</v>
      </c>
      <c r="D168" s="42"/>
      <c r="E168" s="48">
        <v>1</v>
      </c>
      <c r="F168" s="48"/>
      <c r="G168" s="49"/>
      <c r="H168" s="49">
        <f t="shared" si="45"/>
        <v>0</v>
      </c>
      <c r="I168" s="42"/>
      <c r="J168" s="68"/>
      <c r="M168" s="102"/>
      <c r="O168" s="98"/>
      <c r="P168" s="98"/>
    </row>
    <row r="169" spans="1:19" x14ac:dyDescent="0.35">
      <c r="A169" s="50" t="str">
        <f t="shared" si="41"/>
        <v/>
      </c>
      <c r="B169" s="40"/>
      <c r="C169" s="105"/>
      <c r="D169" s="12"/>
      <c r="E169" s="107"/>
      <c r="F169" s="45"/>
      <c r="G169" s="46"/>
      <c r="H169" s="46"/>
      <c r="I169" s="12"/>
      <c r="J169" s="47"/>
      <c r="M169" s="102" t="str">
        <f t="shared" ref="M169:M172" si="46">IF($L169="","",$M$6)</f>
        <v/>
      </c>
      <c r="N169" s="6" t="str">
        <f>IF($L169="","",IF(L169=1,LOOKUP(2,1/($N$6:$N163&lt;&gt;""),$N$6:$N163)+1,IF($L169=2,LOOKUP(2,1/($N$6:$N163&lt;&gt;""),$N$6:$N163),IF($L169=3,LOOKUP(2,1/($N$6:$N163&lt;&gt;""),$N$6:$N163),FALSE))))</f>
        <v/>
      </c>
      <c r="O169" s="98" t="str">
        <f>IF($L169="","",IF($L169=1,"",IF(AND($L169=2,LOOKUP(2,1/($L$6:$L163&lt;&gt;""),$L$6:$L163)=1),1,IF(AND($L169=2,LOOKUP(2,1/($L$6:$L163&lt;&gt;""),$L$6:$L163)=2),LOOKUP(2,1/($O$6:$O163&lt;&gt;""),$O$6:$O163)+1,IF(AND($L169=2,LOOKUP(2,1/($L$6:$L163&lt;&gt;""),$L$6:$L163)=3),LOOKUP(2,1/($O$6:$O163&lt;&gt;""),$O$6:$O163)+1,IF($L169=3,LOOKUP(2,1/($O$6:$O163&lt;&gt;""),$O$6:$O163),FALSE))))))</f>
        <v/>
      </c>
      <c r="P169" s="98" t="str">
        <f>IF($L169="","",IF($L169=1,"",IF($L169=2,"",IF(AND($L169=3,LOOKUP(2,1/($L$6:$L163&lt;&gt;""),$L$6:$L163)=2),1,IF(AND($L169=3,LOOKUP(2,1/($L$6:$L163&lt;&gt;""),$L$6:$L163)=3),LOOKUP(2,1/($P$6:$P163&lt;&gt;""),$P$6:$P163)+1)))))</f>
        <v/>
      </c>
      <c r="Q169" s="6" t="str">
        <f t="shared" ref="Q169:Q172" si="47">IF($L169="","",IF($P169&lt;&gt;"",$M169&amp;"."&amp;$N169&amp;"."&amp;$O169&amp;"."&amp;$P169&amp;".",IF($O169&lt;&gt;"",$M169&amp;"."&amp;$N169&amp;"."&amp;$O169&amp;".",IF($N169&lt;&gt;"",$M169&amp;"."&amp;$N169&amp;".",FALSE))))</f>
        <v/>
      </c>
    </row>
    <row r="170" spans="1:19" x14ac:dyDescent="0.35">
      <c r="A170" s="99" t="str">
        <f t="shared" ref="A169:A182" si="48">IF($Q170="","",$Q170)</f>
        <v>3.6.</v>
      </c>
      <c r="B170" s="38" t="s">
        <v>106</v>
      </c>
      <c r="C170" s="37"/>
      <c r="D170" s="12"/>
      <c r="E170" s="37"/>
      <c r="F170" s="37"/>
      <c r="G170" s="37"/>
      <c r="H170" s="37"/>
      <c r="I170" s="12"/>
      <c r="J170" s="44">
        <f>SUM(H171:H183)</f>
        <v>0</v>
      </c>
      <c r="L170" s="100">
        <v>1</v>
      </c>
      <c r="M170" s="102">
        <f t="shared" si="46"/>
        <v>3</v>
      </c>
      <c r="N170" s="6">
        <f>IF($L170="","",IF(L170=1,LOOKUP(2,1/($N$6:$N169&lt;&gt;""),$N$6:$N169)+1,IF($L170=2,LOOKUP(2,1/($N$6:$N169&lt;&gt;""),$N$6:$N169),IF($L170=3,LOOKUP(2,1/($N$6:$N169&lt;&gt;""),$N$6:$N169),FALSE))))</f>
        <v>6</v>
      </c>
      <c r="O170" s="98" t="str">
        <f>IF($L170="","",IF($L170=1,"",IF(AND($L170=2,LOOKUP(2,1/($L$6:$L169&lt;&gt;""),$L$6:$L169)=1),1,IF(AND($L170=2,LOOKUP(2,1/($L$6:$L169&lt;&gt;""),$L$6:$L169)=2),LOOKUP(2,1/($O$6:$O169&lt;&gt;""),$O$6:$O169)+1,IF(AND($L170=2,LOOKUP(2,1/($L$6:$L169&lt;&gt;""),$L$6:$L169)=3),LOOKUP(2,1/($O$6:$O169&lt;&gt;""),$O$6:$O169)+1,IF($L170=3,LOOKUP(2,1/($O$6:$O169&lt;&gt;""),$O$6:$O169),FALSE))))))</f>
        <v/>
      </c>
      <c r="P170" s="98" t="str">
        <f>IF($L170="","",IF($L170=1,"",IF($L170=2,"",IF(AND($L170=3,LOOKUP(2,1/($L$6:$L169&lt;&gt;""),$L$6:$L169)=2),1,IF(AND($L170=3,LOOKUP(2,1/($L$6:$L169&lt;&gt;""),$L$6:$L169)=3),LOOKUP(2,1/($P$6:$P169&lt;&gt;""),$P$6:$P169)+1)))))</f>
        <v/>
      </c>
      <c r="Q170" s="6" t="str">
        <f t="shared" si="47"/>
        <v>3.6.</v>
      </c>
    </row>
    <row r="171" spans="1:19" x14ac:dyDescent="0.35">
      <c r="A171" s="50" t="str">
        <f t="shared" si="48"/>
        <v/>
      </c>
      <c r="B171" s="51"/>
      <c r="C171" s="106"/>
      <c r="D171" s="42"/>
      <c r="E171" s="48"/>
      <c r="F171" s="48"/>
      <c r="G171" s="49"/>
      <c r="H171" s="49"/>
      <c r="I171" s="42"/>
      <c r="J171" s="66"/>
      <c r="M171" s="102" t="str">
        <f t="shared" si="46"/>
        <v/>
      </c>
      <c r="N171" s="6" t="str">
        <f>IF($L171="","",IF(L171=1,LOOKUP(2,1/($N$6:$N170&lt;&gt;""),$N$6:$N170)+1,IF($L171=2,LOOKUP(2,1/($N$6:$N170&lt;&gt;""),$N$6:$N170),IF($L171=3,LOOKUP(2,1/($N$6:$N170&lt;&gt;""),$N$6:$N170),FALSE))))</f>
        <v/>
      </c>
      <c r="O171" s="98" t="str">
        <f>IF($L171="","",IF($L171=1,"",IF(AND($L171=2,LOOKUP(2,1/($L$6:$L170&lt;&gt;""),$L$6:$L170)=1),1,IF(AND($L171=2,LOOKUP(2,1/($L$6:$L170&lt;&gt;""),$L$6:$L170)=2),LOOKUP(2,1/($O$6:$O170&lt;&gt;""),$O$6:$O170)+1,IF(AND($L171=2,LOOKUP(2,1/($L$6:$L170&lt;&gt;""),$L$6:$L170)=3),LOOKUP(2,1/($O$6:$O170&lt;&gt;""),$O$6:$O170)+1,IF($L171=3,LOOKUP(2,1/($O$6:$O170&lt;&gt;""),$O$6:$O170),FALSE))))))</f>
        <v/>
      </c>
      <c r="P171" s="98" t="str">
        <f>IF($L171="","",IF($L171=1,"",IF($L171=2,"",IF(AND($L171=3,LOOKUP(2,1/($L$6:$L170&lt;&gt;""),$L$6:$L170)=2),1,IF(AND($L171=3,LOOKUP(2,1/($L$6:$L170&lt;&gt;""),$L$6:$L170)=3),LOOKUP(2,1/($P$6:$P170&lt;&gt;""),$P$6:$P170)+1)))))</f>
        <v/>
      </c>
      <c r="Q171" s="6" t="str">
        <f t="shared" si="47"/>
        <v/>
      </c>
    </row>
    <row r="172" spans="1:19" x14ac:dyDescent="0.35">
      <c r="A172" s="50" t="str">
        <f t="shared" si="48"/>
        <v>3.6.1.</v>
      </c>
      <c r="B172" s="53" t="s">
        <v>34</v>
      </c>
      <c r="C172" s="106" t="s">
        <v>53</v>
      </c>
      <c r="D172" s="42"/>
      <c r="E172" s="48">
        <f>SUM(E174,E182)</f>
        <v>523.67000000000007</v>
      </c>
      <c r="F172" s="48"/>
      <c r="G172" s="49"/>
      <c r="H172" s="49">
        <f t="shared" ref="H172:H173" si="49">F172*G172</f>
        <v>0</v>
      </c>
      <c r="I172" s="42"/>
      <c r="J172" s="67"/>
      <c r="L172" s="100">
        <v>2</v>
      </c>
      <c r="M172" s="102">
        <f t="shared" si="46"/>
        <v>3</v>
      </c>
      <c r="N172" s="6">
        <f>IF($L172="","",IF(L172=1,LOOKUP(2,1/($N$6:$N171&lt;&gt;""),$N$6:$N171)+1,IF($L172=2,LOOKUP(2,1/($N$6:$N171&lt;&gt;""),$N$6:$N171),IF($L172=3,LOOKUP(2,1/($N$6:$N171&lt;&gt;""),$N$6:$N171),FALSE))))</f>
        <v>6</v>
      </c>
      <c r="O172" s="98">
        <f>IF($L172="","",IF($L172=1,"",IF(AND($L172=2,LOOKUP(2,1/($L$6:$L171&lt;&gt;""),$L$6:$L171)=1),1,IF(AND($L172=2,LOOKUP(2,1/($L$6:$L171&lt;&gt;""),$L$6:$L171)=2),LOOKUP(2,1/($O$6:$O171&lt;&gt;""),$O$6:$O171)+1,IF(AND($L172=2,LOOKUP(2,1/($L$6:$L171&lt;&gt;""),$L$6:$L171)=3),LOOKUP(2,1/($O$6:$O171&lt;&gt;""),$O$6:$O171)+1,IF($L172=3,LOOKUP(2,1/($O$6:$O171&lt;&gt;""),$O$6:$O171),FALSE))))))</f>
        <v>1</v>
      </c>
      <c r="P172" s="98" t="str">
        <f>IF($L172="","",IF($L172=1,"",IF($L172=2,"",IF(AND($L172=3,LOOKUP(2,1/($L$6:$L171&lt;&gt;""),$L$6:$L171)=2),1,IF(AND($L172=3,LOOKUP(2,1/($L$6:$L171&lt;&gt;""),$L$6:$L171)=3),LOOKUP(2,1/($P$6:$P171&lt;&gt;""),$P$6:$P171)+1)))))</f>
        <v/>
      </c>
      <c r="Q172" s="6" t="str">
        <f t="shared" si="47"/>
        <v>3.6.1.</v>
      </c>
    </row>
    <row r="173" spans="1:19" x14ac:dyDescent="0.35">
      <c r="A173" s="50" t="str">
        <f t="shared" si="48"/>
        <v/>
      </c>
      <c r="B173" s="51"/>
      <c r="C173" s="106"/>
      <c r="D173" s="42"/>
      <c r="E173" s="48"/>
      <c r="F173" s="48"/>
      <c r="G173" s="49"/>
      <c r="H173" s="49">
        <f t="shared" si="49"/>
        <v>0</v>
      </c>
      <c r="I173" s="42"/>
      <c r="J173" s="67"/>
      <c r="M173" s="102" t="str">
        <f t="shared" ref="M173:M183" si="50">IF($L173="","",$M$6)</f>
        <v/>
      </c>
      <c r="N173" s="6" t="str">
        <f>IF($L173="","",IF(L173=1,LOOKUP(2,1/($N$6:$N172&lt;&gt;""),$N$6:$N172)+1,IF($L173=2,LOOKUP(2,1/($N$6:$N172&lt;&gt;""),$N$6:$N172),IF($L173=3,LOOKUP(2,1/($N$6:$N172&lt;&gt;""),$N$6:$N172),FALSE))))</f>
        <v/>
      </c>
      <c r="O173" s="98" t="str">
        <f>IF($L173="","",IF($L173=1,"",IF(AND($L173=2,LOOKUP(2,1/($L$6:$L172&lt;&gt;""),$L$6:$L172)=1),1,IF(AND($L173=2,LOOKUP(2,1/($L$6:$L172&lt;&gt;""),$L$6:$L172)=2),LOOKUP(2,1/($O$6:$O172&lt;&gt;""),$O$6:$O172)+1,IF(AND($L173=2,LOOKUP(2,1/($L$6:$L172&lt;&gt;""),$L$6:$L172)=3),LOOKUP(2,1/($O$6:$O172&lt;&gt;""),$O$6:$O172)+1,IF($L173=3,LOOKUP(2,1/($O$6:$O172&lt;&gt;""),$O$6:$O172),FALSE))))))</f>
        <v/>
      </c>
      <c r="P173" s="98" t="str">
        <f>IF($L173="","",IF($L173=1,"",IF($L173=2,"",IF(AND($L173=3,LOOKUP(2,1/($L$6:$L172&lt;&gt;""),$L$6:$L172)=2),1,IF(AND($L173=3,LOOKUP(2,1/($L$6:$L172&lt;&gt;""),$L$6:$L172)=3),LOOKUP(2,1/($P$6:$P172&lt;&gt;""),$P$6:$P172)+1)))))</f>
        <v/>
      </c>
      <c r="Q173" s="6" t="str">
        <f t="shared" ref="Q173:Q183" si="51">IF($L173="","",IF($P173&lt;&gt;"",$M173&amp;"."&amp;$N173&amp;"."&amp;$O173&amp;"."&amp;$P173&amp;".",IF($O173&lt;&gt;"",$M173&amp;"."&amp;$N173&amp;"."&amp;$O173&amp;".",IF($N173&lt;&gt;"",$M173&amp;"."&amp;$N173&amp;".",FALSE))))</f>
        <v/>
      </c>
    </row>
    <row r="174" spans="1:19" x14ac:dyDescent="0.35">
      <c r="A174" s="50" t="str">
        <f t="shared" si="48"/>
        <v>3.6.2.</v>
      </c>
      <c r="B174" s="53" t="s">
        <v>35</v>
      </c>
      <c r="C174" s="106" t="s">
        <v>53</v>
      </c>
      <c r="D174" s="42"/>
      <c r="E174" s="48">
        <v>453.17</v>
      </c>
      <c r="F174" s="48"/>
      <c r="G174" s="49"/>
      <c r="H174" s="49">
        <f t="shared" ref="H174" si="52">F174*G174</f>
        <v>0</v>
      </c>
      <c r="I174" s="42"/>
      <c r="J174" s="67"/>
      <c r="L174" s="100">
        <v>2</v>
      </c>
      <c r="M174" s="102">
        <f t="shared" si="50"/>
        <v>3</v>
      </c>
      <c r="N174" s="6">
        <f>IF($L174="","",IF(L174=1,LOOKUP(2,1/($N$6:$N173&lt;&gt;""),$N$6:$N173)+1,IF($L174=2,LOOKUP(2,1/($N$6:$N173&lt;&gt;""),$N$6:$N173),IF($L174=3,LOOKUP(2,1/($N$6:$N173&lt;&gt;""),$N$6:$N173),FALSE))))</f>
        <v>6</v>
      </c>
      <c r="O174" s="98">
        <f>IF($L174="","",IF($L174=1,"",IF(AND($L174=2,LOOKUP(2,1/($L$6:$L173&lt;&gt;""),$L$6:$L173)=1),1,IF(AND($L174=2,LOOKUP(2,1/($L$6:$L173&lt;&gt;""),$L$6:$L173)=2),LOOKUP(2,1/($O$6:$O173&lt;&gt;""),$O$6:$O173)+1,IF(AND($L174=2,LOOKUP(2,1/($L$6:$L173&lt;&gt;""),$L$6:$L173)=3),LOOKUP(2,1/($O$6:$O173&lt;&gt;""),$O$6:$O173)+1,IF($L174=3,LOOKUP(2,1/($O$6:$O173&lt;&gt;""),$O$6:$O173),FALSE))))))</f>
        <v>2</v>
      </c>
      <c r="P174" s="98" t="str">
        <f>IF($L174="","",IF($L174=1,"",IF($L174=2,"",IF(AND($L174=3,LOOKUP(2,1/($L$6:$L173&lt;&gt;""),$L$6:$L173)=2),1,IF(AND($L174=3,LOOKUP(2,1/($L$6:$L173&lt;&gt;""),$L$6:$L173)=3),LOOKUP(2,1/($P$6:$P173&lt;&gt;""),$P$6:$P173)+1)))))</f>
        <v/>
      </c>
      <c r="Q174" s="6" t="str">
        <f t="shared" si="51"/>
        <v>3.6.2.</v>
      </c>
    </row>
    <row r="175" spans="1:19" x14ac:dyDescent="0.35">
      <c r="A175" s="50" t="str">
        <f t="shared" si="48"/>
        <v/>
      </c>
      <c r="B175" s="51"/>
      <c r="C175" s="106"/>
      <c r="D175" s="42"/>
      <c r="E175" s="48"/>
      <c r="F175" s="48"/>
      <c r="G175" s="49"/>
      <c r="H175" s="49"/>
      <c r="I175" s="42"/>
      <c r="J175" s="67"/>
      <c r="M175" s="102" t="str">
        <f t="shared" si="50"/>
        <v/>
      </c>
      <c r="N175" s="6" t="str">
        <f>IF($L175="","",IF(L175=1,LOOKUP(2,1/($N$6:$N174&lt;&gt;""),$N$6:$N174)+1,IF($L175=2,LOOKUP(2,1/($N$6:$N174&lt;&gt;""),$N$6:$N174),IF($L175=3,LOOKUP(2,1/($N$6:$N174&lt;&gt;""),$N$6:$N174),FALSE))))</f>
        <v/>
      </c>
      <c r="O175" s="98" t="str">
        <f>IF($L175="","",IF($L175=1,"",IF(AND($L175=2,LOOKUP(2,1/($L$6:$L174&lt;&gt;""),$L$6:$L174)=1),1,IF(AND($L175=2,LOOKUP(2,1/($L$6:$L174&lt;&gt;""),$L$6:$L174)=2),LOOKUP(2,1/($O$6:$O174&lt;&gt;""),$O$6:$O174)+1,IF(AND($L175=2,LOOKUP(2,1/($L$6:$L174&lt;&gt;""),$L$6:$L174)=3),LOOKUP(2,1/($O$6:$O174&lt;&gt;""),$O$6:$O174)+1,IF($L175=3,LOOKUP(2,1/($O$6:$O174&lt;&gt;""),$O$6:$O174),FALSE))))))</f>
        <v/>
      </c>
      <c r="P175" s="98" t="str">
        <f>IF($L175="","",IF($L175=1,"",IF($L175=2,"",IF(AND($L175=3,LOOKUP(2,1/($L$6:$L174&lt;&gt;""),$L$6:$L174)=2),1,IF(AND($L175=3,LOOKUP(2,1/($L$6:$L174&lt;&gt;""),$L$6:$L174)=3),LOOKUP(2,1/($P$6:$P174&lt;&gt;""),$P$6:$P174)+1)))))</f>
        <v/>
      </c>
      <c r="Q175" s="6" t="str">
        <f t="shared" si="51"/>
        <v/>
      </c>
    </row>
    <row r="176" spans="1:19" x14ac:dyDescent="0.35">
      <c r="A176" s="50" t="str">
        <f t="shared" si="48"/>
        <v>3.6.3.</v>
      </c>
      <c r="B176" s="53" t="s">
        <v>36</v>
      </c>
      <c r="C176" s="106"/>
      <c r="D176" s="42"/>
      <c r="E176" s="48"/>
      <c r="F176" s="48"/>
      <c r="G176" s="49"/>
      <c r="H176" s="49">
        <f t="shared" ref="H176" si="53">F176*G176</f>
        <v>0</v>
      </c>
      <c r="I176" s="42"/>
      <c r="J176" s="67"/>
      <c r="L176" s="100">
        <v>2</v>
      </c>
      <c r="M176" s="102">
        <f t="shared" si="50"/>
        <v>3</v>
      </c>
      <c r="N176" s="6">
        <f>IF($L176="","",IF(L176=1,LOOKUP(2,1/($N$6:$N175&lt;&gt;""),$N$6:$N175)+1,IF($L176=2,LOOKUP(2,1/($N$6:$N175&lt;&gt;""),$N$6:$N175),IF($L176=3,LOOKUP(2,1/($N$6:$N175&lt;&gt;""),$N$6:$N175),FALSE))))</f>
        <v>6</v>
      </c>
      <c r="O176" s="98">
        <f>IF($L176="","",IF($L176=1,"",IF(AND($L176=2,LOOKUP(2,1/($L$6:$L175&lt;&gt;""),$L$6:$L175)=1),1,IF(AND($L176=2,LOOKUP(2,1/($L$6:$L175&lt;&gt;""),$L$6:$L175)=2),LOOKUP(2,1/($O$6:$O175&lt;&gt;""),$O$6:$O175)+1,IF(AND($L176=2,LOOKUP(2,1/($L$6:$L175&lt;&gt;""),$L$6:$L175)=3),LOOKUP(2,1/($O$6:$O175&lt;&gt;""),$O$6:$O175)+1,IF($L176=3,LOOKUP(2,1/($O$6:$O175&lt;&gt;""),$O$6:$O175),FALSE))))))</f>
        <v>3</v>
      </c>
      <c r="P176" s="98" t="str">
        <f>IF($L176="","",IF($L176=1,"",IF($L176=2,"",IF(AND($L176=3,LOOKUP(2,1/($L$6:$L175&lt;&gt;""),$L$6:$L175)=2),1,IF(AND($L176=3,LOOKUP(2,1/($L$6:$L175&lt;&gt;""),$L$6:$L175)=3),LOOKUP(2,1/($P$6:$P175&lt;&gt;""),$P$6:$P175)+1)))))</f>
        <v/>
      </c>
      <c r="Q176" s="6" t="str">
        <f t="shared" si="51"/>
        <v>3.6.3.</v>
      </c>
    </row>
    <row r="177" spans="1:19" x14ac:dyDescent="0.35">
      <c r="A177" s="50" t="str">
        <f t="shared" si="48"/>
        <v/>
      </c>
      <c r="B177" s="51"/>
      <c r="C177" s="106"/>
      <c r="D177" s="42"/>
      <c r="E177" s="48"/>
      <c r="F177" s="48"/>
      <c r="G177" s="49"/>
      <c r="H177" s="49"/>
      <c r="I177" s="42"/>
      <c r="J177" s="67"/>
      <c r="M177" s="102" t="str">
        <f t="shared" si="50"/>
        <v/>
      </c>
      <c r="N177" s="6" t="str">
        <f>IF($L177="","",IF(L177=1,LOOKUP(2,1/($N$6:$N176&lt;&gt;""),$N$6:$N176)+1,IF($L177=2,LOOKUP(2,1/($N$6:$N176&lt;&gt;""),$N$6:$N176),IF($L177=3,LOOKUP(2,1/($N$6:$N176&lt;&gt;""),$N$6:$N176),FALSE))))</f>
        <v/>
      </c>
      <c r="O177" s="98" t="str">
        <f>IF($L177="","",IF($L177=1,"",IF(AND($L177=2,LOOKUP(2,1/($L$6:$L176&lt;&gt;""),$L$6:$L176)=1),1,IF(AND($L177=2,LOOKUP(2,1/($L$6:$L176&lt;&gt;""),$L$6:$L176)=2),LOOKUP(2,1/($O$6:$O176&lt;&gt;""),$O$6:$O176)+1,IF(AND($L177=2,LOOKUP(2,1/($L$6:$L176&lt;&gt;""),$L$6:$L176)=3),LOOKUP(2,1/($O$6:$O176&lt;&gt;""),$O$6:$O176)+1,IF($L177=3,LOOKUP(2,1/($O$6:$O176&lt;&gt;""),$O$6:$O176),FALSE))))))</f>
        <v/>
      </c>
      <c r="P177" s="98" t="str">
        <f>IF($L177="","",IF($L177=1,"",IF($L177=2,"",IF(AND($L177=3,LOOKUP(2,1/($L$6:$L176&lt;&gt;""),$L$6:$L176)=2),1,IF(AND($L177=3,LOOKUP(2,1/($L$6:$L176&lt;&gt;""),$L$6:$L176)=3),LOOKUP(2,1/($P$6:$P176&lt;&gt;""),$P$6:$P176)+1)))))</f>
        <v/>
      </c>
      <c r="Q177" s="6" t="str">
        <f t="shared" si="51"/>
        <v/>
      </c>
    </row>
    <row r="178" spans="1:19" x14ac:dyDescent="0.35">
      <c r="A178" s="54" t="str">
        <f t="shared" si="48"/>
        <v>3.6.3.1.</v>
      </c>
      <c r="B178" s="55" t="s">
        <v>163</v>
      </c>
      <c r="C178" s="106" t="s">
        <v>49</v>
      </c>
      <c r="D178" s="42"/>
      <c r="E178" s="48">
        <v>10</v>
      </c>
      <c r="F178" s="48"/>
      <c r="G178" s="49"/>
      <c r="H178" s="49">
        <f t="shared" ref="H178" si="54">F178*G178</f>
        <v>0</v>
      </c>
      <c r="I178" s="42"/>
      <c r="J178" s="67"/>
      <c r="L178" s="100">
        <v>3</v>
      </c>
      <c r="M178" s="102">
        <f t="shared" si="50"/>
        <v>3</v>
      </c>
      <c r="N178" s="6">
        <f>IF($L178="","",IF(L178=1,LOOKUP(2,1/($N$6:$N177&lt;&gt;""),$N$6:$N177)+1,IF($L178=2,LOOKUP(2,1/($N$6:$N177&lt;&gt;""),$N$6:$N177),IF($L178=3,LOOKUP(2,1/($N$6:$N177&lt;&gt;""),$N$6:$N177),FALSE))))</f>
        <v>6</v>
      </c>
      <c r="O178" s="98">
        <f>IF($L178="","",IF($L178=1,"",IF(AND($L178=2,LOOKUP(2,1/($L$6:$L177&lt;&gt;""),$L$6:$L177)=1),1,IF(AND($L178=2,LOOKUP(2,1/($L$6:$L177&lt;&gt;""),$L$6:$L177)=2),LOOKUP(2,1/($O$6:$O177&lt;&gt;""),$O$6:$O177)+1,IF(AND($L178=2,LOOKUP(2,1/($L$6:$L177&lt;&gt;""),$L$6:$L177)=3),LOOKUP(2,1/($O$6:$O177&lt;&gt;""),$O$6:$O177)+1,IF($L178=3,LOOKUP(2,1/($O$6:$O177&lt;&gt;""),$O$6:$O177),FALSE))))))</f>
        <v>3</v>
      </c>
      <c r="P178" s="98">
        <f>IF($L178="","",IF($L178=1,"",IF($L178=2,"",IF(AND($L178=3,LOOKUP(2,1/($L$6:$L177&lt;&gt;""),$L$6:$L177)=2),1,IF(AND($L178=3,LOOKUP(2,1/($L$6:$L177&lt;&gt;""),$L$6:$L177)=3),LOOKUP(2,1/($P$6:$P177&lt;&gt;""),$P$6:$P177)+1)))))</f>
        <v>1</v>
      </c>
      <c r="Q178" s="6" t="str">
        <f t="shared" si="51"/>
        <v>3.6.3.1.</v>
      </c>
      <c r="S178" s="11"/>
    </row>
    <row r="179" spans="1:19" x14ac:dyDescent="0.35">
      <c r="A179" s="50" t="str">
        <f t="shared" si="48"/>
        <v/>
      </c>
      <c r="B179" s="51"/>
      <c r="C179" s="106"/>
      <c r="D179" s="42"/>
      <c r="E179" s="48"/>
      <c r="F179" s="48"/>
      <c r="G179" s="49"/>
      <c r="H179" s="49"/>
      <c r="I179" s="42"/>
      <c r="J179" s="67"/>
      <c r="M179" s="102" t="str">
        <f t="shared" si="50"/>
        <v/>
      </c>
      <c r="N179" s="6" t="str">
        <f>IF($L179="","",IF(L179=1,LOOKUP(2,1/($N$6:$N178&lt;&gt;""),$N$6:$N178)+1,IF($L179=2,LOOKUP(2,1/($N$6:$N178&lt;&gt;""),$N$6:$N178),IF($L179=3,LOOKUP(2,1/($N$6:$N178&lt;&gt;""),$N$6:$N178),FALSE))))</f>
        <v/>
      </c>
      <c r="O179" s="98" t="str">
        <f>IF($L179="","",IF($L179=1,"",IF(AND($L179=2,LOOKUP(2,1/($L$6:$L178&lt;&gt;""),$L$6:$L178)=1),1,IF(AND($L179=2,LOOKUP(2,1/($L$6:$L178&lt;&gt;""),$L$6:$L178)=2),LOOKUP(2,1/($O$6:$O178&lt;&gt;""),$O$6:$O178)+1,IF(AND($L179=2,LOOKUP(2,1/($L$6:$L178&lt;&gt;""),$L$6:$L178)=3),LOOKUP(2,1/($O$6:$O178&lt;&gt;""),$O$6:$O178)+1,IF($L179=3,LOOKUP(2,1/($O$6:$O178&lt;&gt;""),$O$6:$O178),FALSE))))))</f>
        <v/>
      </c>
      <c r="P179" s="98" t="str">
        <f>IF($L179="","",IF($L179=1,"",IF($L179=2,"",IF(AND($L179=3,LOOKUP(2,1/($L$6:$L178&lt;&gt;""),$L$6:$L178)=2),1,IF(AND($L179=3,LOOKUP(2,1/($L$6:$L178&lt;&gt;""),$L$6:$L178)=3),LOOKUP(2,1/($P$6:$P178&lt;&gt;""),$P$6:$P178)+1)))))</f>
        <v/>
      </c>
      <c r="Q179" s="6" t="str">
        <f t="shared" si="51"/>
        <v/>
      </c>
    </row>
    <row r="180" spans="1:19" x14ac:dyDescent="0.35">
      <c r="A180" s="54" t="str">
        <f t="shared" si="48"/>
        <v>3.6.3.2.</v>
      </c>
      <c r="B180" s="55" t="s">
        <v>164</v>
      </c>
      <c r="C180" s="106"/>
      <c r="D180" s="42"/>
      <c r="E180" s="48"/>
      <c r="F180" s="48"/>
      <c r="G180" s="49"/>
      <c r="H180" s="49">
        <f t="shared" ref="H180" si="55">F180*G180</f>
        <v>0</v>
      </c>
      <c r="I180" s="42"/>
      <c r="J180" s="67"/>
      <c r="L180" s="100">
        <v>3</v>
      </c>
      <c r="M180" s="102">
        <f t="shared" si="50"/>
        <v>3</v>
      </c>
      <c r="N180" s="6">
        <f>IF($L180="","",IF(L180=1,LOOKUP(2,1/($N$6:$N179&lt;&gt;""),$N$6:$N179)+1,IF($L180=2,LOOKUP(2,1/($N$6:$N179&lt;&gt;""),$N$6:$N179),IF($L180=3,LOOKUP(2,1/($N$6:$N179&lt;&gt;""),$N$6:$N179),FALSE))))</f>
        <v>6</v>
      </c>
      <c r="O180" s="98">
        <f>IF($L180="","",IF($L180=1,"",IF(AND($L180=2,LOOKUP(2,1/($L$6:$L179&lt;&gt;""),$L$6:$L179)=1),1,IF(AND($L180=2,LOOKUP(2,1/($L$6:$L179&lt;&gt;""),$L$6:$L179)=2),LOOKUP(2,1/($O$6:$O179&lt;&gt;""),$O$6:$O179)+1,IF(AND($L180=2,LOOKUP(2,1/($L$6:$L179&lt;&gt;""),$L$6:$L179)=3),LOOKUP(2,1/($O$6:$O179&lt;&gt;""),$O$6:$O179)+1,IF($L180=3,LOOKUP(2,1/($O$6:$O179&lt;&gt;""),$O$6:$O179),FALSE))))))</f>
        <v>3</v>
      </c>
      <c r="P180" s="98">
        <f>IF($L180="","",IF($L180=1,"",IF($L180=2,"",IF(AND($L180=3,LOOKUP(2,1/($L$6:$L179&lt;&gt;""),$L$6:$L179)=2),1,IF(AND($L180=3,LOOKUP(2,1/($L$6:$L179&lt;&gt;""),$L$6:$L179)=3),LOOKUP(2,1/($P$6:$P179&lt;&gt;""),$P$6:$P179)+1)))))</f>
        <v>2</v>
      </c>
      <c r="Q180" s="6" t="str">
        <f t="shared" si="51"/>
        <v>3.6.3.2.</v>
      </c>
      <c r="S180" s="11"/>
    </row>
    <row r="181" spans="1:19" x14ac:dyDescent="0.35">
      <c r="A181" s="54" t="str">
        <f t="shared" si="48"/>
        <v/>
      </c>
      <c r="B181" s="56" t="s">
        <v>198</v>
      </c>
      <c r="C181" s="106" t="s">
        <v>48</v>
      </c>
      <c r="D181" s="42"/>
      <c r="E181" s="48">
        <v>1</v>
      </c>
      <c r="F181" s="48"/>
      <c r="G181" s="49"/>
      <c r="H181" s="49"/>
      <c r="I181" s="42"/>
      <c r="J181" s="67"/>
      <c r="M181" s="102" t="str">
        <f t="shared" si="50"/>
        <v/>
      </c>
      <c r="N181" s="6" t="str">
        <f>IF($L181="","",IF(L181=1,LOOKUP(2,1/($N$6:$N180&lt;&gt;""),$N$6:$N180)+1,IF($L181=2,LOOKUP(2,1/($N$6:$N180&lt;&gt;""),$N$6:$N180),IF($L181=3,LOOKUP(2,1/($N$6:$N180&lt;&gt;""),$N$6:$N180),FALSE))))</f>
        <v/>
      </c>
      <c r="O181" s="98" t="str">
        <f>IF($L181="","",IF($L181=1,"",IF(AND($L181=2,LOOKUP(2,1/($L$6:$L180&lt;&gt;""),$L$6:$L180)=1),1,IF(AND($L181=2,LOOKUP(2,1/($L$6:$L180&lt;&gt;""),$L$6:$L180)=2),LOOKUP(2,1/($O$6:$O180&lt;&gt;""),$O$6:$O180)+1,IF(AND($L181=2,LOOKUP(2,1/($L$6:$L180&lt;&gt;""),$L$6:$L180)=3),LOOKUP(2,1/($O$6:$O180&lt;&gt;""),$O$6:$O180)+1,IF($L181=3,LOOKUP(2,1/($O$6:$O180&lt;&gt;""),$O$6:$O180),FALSE))))))</f>
        <v/>
      </c>
      <c r="P181" s="98" t="str">
        <f>IF($L181="","",IF($L181=1,"",IF($L181=2,"",IF(AND($L181=3,LOOKUP(2,1/($L$6:$L180&lt;&gt;""),$L$6:$L180)=2),1,IF(AND($L181=3,LOOKUP(2,1/($L$6:$L180&lt;&gt;""),$L$6:$L180)=3),LOOKUP(2,1/($P$6:$P180&lt;&gt;""),$P$6:$P180)+1)))))</f>
        <v/>
      </c>
      <c r="Q181" s="6" t="str">
        <f t="shared" si="51"/>
        <v/>
      </c>
      <c r="S181" s="11"/>
    </row>
    <row r="182" spans="1:19" x14ac:dyDescent="0.35">
      <c r="A182" s="54" t="str">
        <f t="shared" si="48"/>
        <v/>
      </c>
      <c r="B182" s="56" t="s">
        <v>98</v>
      </c>
      <c r="C182" s="106" t="s">
        <v>53</v>
      </c>
      <c r="D182" s="42"/>
      <c r="E182" s="48">
        <v>70.5</v>
      </c>
      <c r="F182" s="48"/>
      <c r="G182" s="49"/>
      <c r="H182" s="49"/>
      <c r="I182" s="42"/>
      <c r="J182" s="67"/>
      <c r="M182" s="102" t="str">
        <f t="shared" si="50"/>
        <v/>
      </c>
      <c r="N182" s="6" t="str">
        <f>IF($L182="","",IF(L182=1,LOOKUP(2,1/($N$6:$N181&lt;&gt;""),$N$6:$N181)+1,IF($L182=2,LOOKUP(2,1/($N$6:$N181&lt;&gt;""),$N$6:$N181),IF($L182=3,LOOKUP(2,1/($N$6:$N181&lt;&gt;""),$N$6:$N181),FALSE))))</f>
        <v/>
      </c>
      <c r="O182" s="98" t="str">
        <f>IF($L182="","",IF($L182=1,"",IF(AND($L182=2,LOOKUP(2,1/($L$6:$L181&lt;&gt;""),$L$6:$L181)=1),1,IF(AND($L182=2,LOOKUP(2,1/($L$6:$L181&lt;&gt;""),$L$6:$L181)=2),LOOKUP(2,1/($O$6:$O181&lt;&gt;""),$O$6:$O181)+1,IF(AND($L182=2,LOOKUP(2,1/($L$6:$L181&lt;&gt;""),$L$6:$L181)=3),LOOKUP(2,1/($O$6:$O181&lt;&gt;""),$O$6:$O181)+1,IF($L182=3,LOOKUP(2,1/($O$6:$O181&lt;&gt;""),$O$6:$O181),FALSE))))))</f>
        <v/>
      </c>
      <c r="P182" s="98" t="str">
        <f>IF($L182="","",IF($L182=1,"",IF($L182=2,"",IF(AND($L182=3,LOOKUP(2,1/($L$6:$L181&lt;&gt;""),$L$6:$L181)=2),1,IF(AND($L182=3,LOOKUP(2,1/($L$6:$L181&lt;&gt;""),$L$6:$L181)=3),LOOKUP(2,1/($P$6:$P181&lt;&gt;""),$P$6:$P181)+1)))))</f>
        <v/>
      </c>
      <c r="Q182" s="6" t="str">
        <f t="shared" si="51"/>
        <v/>
      </c>
      <c r="S182" s="11"/>
    </row>
    <row r="183" spans="1:19" x14ac:dyDescent="0.35">
      <c r="A183" s="39" t="str">
        <f t="shared" ref="A183" si="56">IF($Q183="","",$Q183)</f>
        <v/>
      </c>
      <c r="B183" s="40"/>
      <c r="C183" s="41"/>
      <c r="D183" s="12"/>
      <c r="E183" s="107"/>
      <c r="F183" s="45"/>
      <c r="G183" s="46"/>
      <c r="H183" s="46"/>
      <c r="I183" s="12"/>
      <c r="J183" s="47"/>
      <c r="M183" s="102" t="str">
        <f t="shared" si="50"/>
        <v/>
      </c>
      <c r="N183" s="6" t="str">
        <f>IF($L183="","",IF(L183=1,LOOKUP(2,1/($N$6:$N182&lt;&gt;""),$N$6:$N182)+1,IF($L183=2,LOOKUP(2,1/($N$6:$N182&lt;&gt;""),$N$6:$N182),IF($L183=3,LOOKUP(2,1/($N$6:$N182&lt;&gt;""),$N$6:$N182),FALSE))))</f>
        <v/>
      </c>
      <c r="O183" s="98" t="str">
        <f>IF($L183="","",IF($L183=1,"",IF(AND($L183=2,LOOKUP(2,1/($L$6:$L182&lt;&gt;""),$L$6:$L182)=1),1,IF(AND($L183=2,LOOKUP(2,1/($L$6:$L182&lt;&gt;""),$L$6:$L182)=2),LOOKUP(2,1/($O$6:$O182&lt;&gt;""),$O$6:$O182)+1,IF(AND($L183=2,LOOKUP(2,1/($L$6:$L182&lt;&gt;""),$L$6:$L182)=3),LOOKUP(2,1/($O$6:$O182&lt;&gt;""),$O$6:$O182)+1,IF($L183=3,LOOKUP(2,1/($O$6:$O182&lt;&gt;""),$O$6:$O182),FALSE))))))</f>
        <v/>
      </c>
      <c r="P183" s="98" t="str">
        <f>IF($L183="","",IF($L183=1,"",IF($L183=2,"",IF(AND($L183=3,LOOKUP(2,1/($L$6:$L182&lt;&gt;""),$L$6:$L182)=2),1,IF(AND($L183=3,LOOKUP(2,1/($L$6:$L182&lt;&gt;""),$L$6:$L182)=3),LOOKUP(2,1/($P$6:$P182&lt;&gt;""),$P$6:$P182)+1)))))</f>
        <v/>
      </c>
      <c r="Q183" s="6" t="str">
        <f t="shared" si="51"/>
        <v/>
      </c>
    </row>
    <row r="184" spans="1:19" x14ac:dyDescent="0.35">
      <c r="A184" s="219" t="s">
        <v>39</v>
      </c>
      <c r="B184" s="219"/>
      <c r="C184" s="219"/>
      <c r="D184" s="63"/>
      <c r="E184" s="61"/>
      <c r="F184" s="61"/>
      <c r="G184" s="61"/>
      <c r="H184" s="61"/>
      <c r="I184" s="63"/>
      <c r="J184" s="60"/>
      <c r="S184" s="9" t="s">
        <v>41</v>
      </c>
    </row>
    <row r="185" spans="1:19" x14ac:dyDescent="0.35">
      <c r="A185" s="21"/>
      <c r="B185" s="22"/>
      <c r="C185" s="23"/>
      <c r="D185" s="12"/>
      <c r="E185" s="12"/>
      <c r="F185" s="24"/>
      <c r="G185" s="25"/>
      <c r="H185" s="25"/>
      <c r="I185" s="12"/>
      <c r="J185" s="26"/>
    </row>
    <row r="186" spans="1:19" x14ac:dyDescent="0.35">
      <c r="A186" s="37" t="s">
        <v>38</v>
      </c>
      <c r="B186" s="64" t="s">
        <v>165</v>
      </c>
      <c r="C186" s="37"/>
      <c r="D186" s="12"/>
      <c r="E186" s="37"/>
      <c r="F186" s="37"/>
      <c r="G186" s="37"/>
      <c r="H186" s="37"/>
      <c r="I186" s="12"/>
      <c r="J186" s="44">
        <f>SUM(H187:H190)</f>
        <v>0</v>
      </c>
    </row>
    <row r="187" spans="1:19" x14ac:dyDescent="0.35">
      <c r="A187" s="50"/>
      <c r="B187" s="51" t="s">
        <v>166</v>
      </c>
      <c r="C187" s="52" t="s">
        <v>53</v>
      </c>
      <c r="D187" s="42"/>
      <c r="E187" s="48">
        <v>368.35</v>
      </c>
      <c r="F187" s="48"/>
      <c r="G187" s="49"/>
      <c r="H187" s="49"/>
      <c r="I187" s="42"/>
      <c r="J187" s="65"/>
    </row>
    <row r="188" spans="1:19" x14ac:dyDescent="0.35">
      <c r="A188" s="37" t="s">
        <v>167</v>
      </c>
      <c r="B188" s="64" t="s">
        <v>168</v>
      </c>
      <c r="C188" s="37"/>
      <c r="D188" s="12"/>
      <c r="E188" s="37"/>
      <c r="F188" s="37"/>
      <c r="G188" s="37"/>
      <c r="H188" s="37"/>
      <c r="I188" s="12"/>
      <c r="J188" s="44">
        <f>SUM(H190:H192)</f>
        <v>0</v>
      </c>
    </row>
    <row r="189" spans="1:19" x14ac:dyDescent="0.35">
      <c r="A189" s="50"/>
      <c r="B189" s="51" t="s">
        <v>169</v>
      </c>
      <c r="C189" s="52" t="s">
        <v>53</v>
      </c>
      <c r="D189" s="42"/>
      <c r="E189" s="48">
        <v>470.54</v>
      </c>
      <c r="F189" s="48"/>
      <c r="G189" s="49"/>
      <c r="H189" s="49"/>
      <c r="I189" s="42"/>
      <c r="J189" s="65"/>
    </row>
    <row r="190" spans="1:19" x14ac:dyDescent="0.35">
      <c r="A190" s="50"/>
      <c r="B190" s="51" t="s">
        <v>170</v>
      </c>
      <c r="C190" s="52" t="s">
        <v>54</v>
      </c>
      <c r="D190" s="42"/>
      <c r="E190" s="48">
        <v>228.11</v>
      </c>
      <c r="F190" s="48"/>
      <c r="G190" s="49"/>
      <c r="H190" s="49"/>
      <c r="I190" s="42"/>
      <c r="J190" s="65"/>
    </row>
    <row r="191" spans="1:19" x14ac:dyDescent="0.35">
      <c r="A191" s="39"/>
      <c r="B191" s="40"/>
      <c r="C191" s="41"/>
      <c r="D191" s="12"/>
      <c r="E191" s="107"/>
      <c r="F191" s="45"/>
      <c r="G191" s="46"/>
      <c r="H191" s="46"/>
      <c r="I191" s="12"/>
      <c r="J191" s="47"/>
    </row>
    <row r="192" spans="1:19" x14ac:dyDescent="0.35">
      <c r="A192" s="13"/>
      <c r="B192" s="14"/>
      <c r="C192" s="15"/>
      <c r="D192" s="17"/>
      <c r="E192" s="17"/>
      <c r="F192" s="16"/>
      <c r="G192" s="17"/>
      <c r="H192" s="17"/>
      <c r="I192" s="17"/>
      <c r="J192" s="17"/>
    </row>
    <row r="193" spans="1:19" x14ac:dyDescent="0.35">
      <c r="A193" s="222" t="s">
        <v>42</v>
      </c>
      <c r="B193" s="222"/>
      <c r="C193" s="222"/>
      <c r="D193" s="17"/>
      <c r="E193" s="27"/>
      <c r="F193" s="27"/>
      <c r="G193" s="27"/>
      <c r="H193" s="27"/>
      <c r="I193" s="17"/>
      <c r="J193" s="28"/>
      <c r="S193" s="9" t="s">
        <v>40</v>
      </c>
    </row>
    <row r="194" spans="1:19" x14ac:dyDescent="0.35">
      <c r="A194" s="13"/>
      <c r="B194" s="14"/>
      <c r="C194" s="15"/>
      <c r="D194" s="17"/>
      <c r="E194" s="17"/>
      <c r="F194" s="16"/>
      <c r="G194" s="17"/>
      <c r="H194" s="17"/>
      <c r="I194" s="17"/>
      <c r="J194" s="17"/>
    </row>
    <row r="195" spans="1:19" x14ac:dyDescent="0.35">
      <c r="A195" s="29" t="s">
        <v>4</v>
      </c>
      <c r="B195" s="220" t="str">
        <f>"Total HT BASE du lot "&amp;$B$9</f>
        <v>Total HT BASE du lot VRD</v>
      </c>
      <c r="C195" s="220"/>
      <c r="D195" s="30"/>
      <c r="E195" s="108"/>
      <c r="F195" s="175" t="str">
        <f>IF(SUM(H12:H183)=J195,"","ERREUR sur totaux")</f>
        <v/>
      </c>
      <c r="G195" s="176"/>
      <c r="H195" s="177"/>
      <c r="I195" s="30"/>
      <c r="J195" s="31">
        <f>SUM(J12:J183)</f>
        <v>0</v>
      </c>
    </row>
    <row r="196" spans="1:19" x14ac:dyDescent="0.35">
      <c r="A196" s="221" t="s">
        <v>11</v>
      </c>
      <c r="B196" s="221"/>
      <c r="C196" s="5">
        <v>0.2</v>
      </c>
      <c r="D196" s="32"/>
      <c r="E196" s="103"/>
      <c r="F196" s="178"/>
      <c r="G196" s="179"/>
      <c r="H196" s="180"/>
      <c r="I196" s="32"/>
      <c r="J196" s="32">
        <f>J195*C196</f>
        <v>0</v>
      </c>
    </row>
    <row r="197" spans="1:19" x14ac:dyDescent="0.35">
      <c r="A197" s="29" t="s">
        <v>4</v>
      </c>
      <c r="B197" s="220" t="str">
        <f>"Total TTC BASE du lot "&amp;$B$9</f>
        <v>Total TTC BASE du lot VRD</v>
      </c>
      <c r="C197" s="220"/>
      <c r="D197" s="30"/>
      <c r="E197" s="108"/>
      <c r="F197" s="172"/>
      <c r="G197" s="173"/>
      <c r="H197" s="174"/>
      <c r="I197" s="30"/>
      <c r="J197" s="33">
        <f>SUM(J195:J196)</f>
        <v>0</v>
      </c>
    </row>
    <row r="198" spans="1:19" x14ac:dyDescent="0.35">
      <c r="A198" s="34"/>
      <c r="B198" s="35"/>
      <c r="C198" s="34"/>
      <c r="D198" s="36"/>
      <c r="E198" s="36"/>
      <c r="F198" s="36"/>
      <c r="G198" s="36"/>
      <c r="H198" s="36"/>
      <c r="I198" s="36"/>
      <c r="J198" s="20"/>
    </row>
    <row r="199" spans="1:19" x14ac:dyDescent="0.35">
      <c r="A199" s="34"/>
      <c r="B199" s="35"/>
      <c r="C199" s="34"/>
      <c r="D199" s="36"/>
      <c r="E199" s="36"/>
      <c r="F199" s="36"/>
      <c r="G199" s="36"/>
      <c r="H199" s="36"/>
      <c r="I199" s="36"/>
      <c r="J199" s="20"/>
    </row>
    <row r="200" spans="1:19" x14ac:dyDescent="0.35">
      <c r="A200" s="29" t="s">
        <v>171</v>
      </c>
      <c r="B200" s="220" t="str">
        <f>"Total HT VO du lot "&amp;$B$9</f>
        <v>Total HT VO du lot VRD</v>
      </c>
      <c r="C200" s="220"/>
      <c r="D200" s="30"/>
      <c r="E200" s="108"/>
      <c r="F200" s="181"/>
      <c r="G200" s="182"/>
      <c r="H200" s="183"/>
      <c r="I200" s="30"/>
      <c r="J200" s="31">
        <f>SUM(J186:J190)</f>
        <v>0</v>
      </c>
      <c r="S200" s="9" t="s">
        <v>37</v>
      </c>
    </row>
    <row r="201" spans="1:19" x14ac:dyDescent="0.35">
      <c r="A201" s="221" t="s">
        <v>11</v>
      </c>
      <c r="B201" s="221"/>
      <c r="C201" s="5">
        <v>0.2</v>
      </c>
      <c r="D201" s="32"/>
      <c r="E201" s="103"/>
      <c r="F201" s="178"/>
      <c r="G201" s="179"/>
      <c r="H201" s="180"/>
      <c r="I201" s="32"/>
      <c r="J201" s="32">
        <f>J200*C201</f>
        <v>0</v>
      </c>
    </row>
    <row r="202" spans="1:19" x14ac:dyDescent="0.35">
      <c r="A202" s="29" t="s">
        <v>171</v>
      </c>
      <c r="B202" s="220" t="str">
        <f>"Total TTC VO du lot "&amp;$B$9</f>
        <v>Total TTC VO du lot VRD</v>
      </c>
      <c r="C202" s="220"/>
      <c r="D202" s="30"/>
      <c r="E202" s="108"/>
      <c r="F202" s="172"/>
      <c r="G202" s="173"/>
      <c r="H202" s="174"/>
      <c r="I202" s="30"/>
      <c r="J202" s="33">
        <f>SUM(J200:J201)</f>
        <v>0</v>
      </c>
    </row>
    <row r="203" spans="1:19" x14ac:dyDescent="0.35">
      <c r="A203" s="34"/>
      <c r="B203" s="35"/>
      <c r="C203" s="34"/>
      <c r="D203" s="36"/>
      <c r="E203" s="36"/>
      <c r="F203" s="36"/>
      <c r="G203" s="36"/>
      <c r="H203" s="36"/>
      <c r="I203" s="36"/>
      <c r="J203" s="20"/>
    </row>
    <row r="204" spans="1:19" x14ac:dyDescent="0.35">
      <c r="A204" s="34"/>
      <c r="B204" s="35"/>
      <c r="C204" s="34"/>
      <c r="D204" s="36"/>
      <c r="E204" s="36"/>
      <c r="F204" s="36"/>
      <c r="G204" s="36"/>
      <c r="H204" s="36"/>
      <c r="I204" s="36"/>
      <c r="J204" s="20"/>
    </row>
  </sheetData>
  <mergeCells count="35">
    <mergeCell ref="A184:C184"/>
    <mergeCell ref="B200:C200"/>
    <mergeCell ref="A201:B201"/>
    <mergeCell ref="B202:C202"/>
    <mergeCell ref="A193:C193"/>
    <mergeCell ref="B195:C195"/>
    <mergeCell ref="A196:B196"/>
    <mergeCell ref="B197:C197"/>
    <mergeCell ref="A14:J14"/>
    <mergeCell ref="H1:J1"/>
    <mergeCell ref="H2:J2"/>
    <mergeCell ref="H3:J3"/>
    <mergeCell ref="H4:J4"/>
    <mergeCell ref="A12:J12"/>
    <mergeCell ref="A13:J13"/>
    <mergeCell ref="E8:F8"/>
    <mergeCell ref="E9:F9"/>
    <mergeCell ref="H5:J5"/>
    <mergeCell ref="G9:H9"/>
    <mergeCell ref="A8:B8"/>
    <mergeCell ref="G8:H8"/>
    <mergeCell ref="E6:J6"/>
    <mergeCell ref="E7:J7"/>
    <mergeCell ref="A1:C5"/>
    <mergeCell ref="E1:G1"/>
    <mergeCell ref="E2:G2"/>
    <mergeCell ref="E3:G3"/>
    <mergeCell ref="E4:G4"/>
    <mergeCell ref="E5:G5"/>
    <mergeCell ref="F197:H197"/>
    <mergeCell ref="F195:H195"/>
    <mergeCell ref="F196:H196"/>
    <mergeCell ref="F202:H202"/>
    <mergeCell ref="F201:H201"/>
    <mergeCell ref="F200:H200"/>
  </mergeCells>
  <conditionalFormatting sqref="J194 J196:J199 J201:J202 I8:J11 A43:D43 A56:D56 A83:D83 A122:D122 A124:D124 A204:J204 A34:D34 A36:D36 A196:I202 I195 A195:F195 A191:J191 A12:A14 G8:G9 A6:E6 A8:E9 A7:D7 A10:H11 A60:J61 A119:J120 A186:J186 A193:I194 A23:D23 F23:J23 F36:J36 F34:J34 F56:J56 F43:J43 F83:J83 F124:J124 F122:J122 A187:D187 F187:J187 A15:J22 B163:J163 B164:B165 C164:J168">
    <cfRule type="cellIs" dxfId="822" priority="2858" operator="equal">
      <formula>0</formula>
    </cfRule>
  </conditionalFormatting>
  <conditionalFormatting sqref="A43:D43 A56:D56 A34:D34 F34:J34 F56:J56 F43:J43">
    <cfRule type="cellIs" dxfId="821" priority="2854" operator="equal">
      <formula>0</formula>
    </cfRule>
  </conditionalFormatting>
  <conditionalFormatting sqref="A83:D83 A119:J119 F83:J83">
    <cfRule type="cellIs" dxfId="820" priority="2853" operator="equal">
      <formula>0</formula>
    </cfRule>
  </conditionalFormatting>
  <conditionalFormatting sqref="A122:D122 A124:D124 F124:J124 F122:J122">
    <cfRule type="cellIs" dxfId="819" priority="2852" operator="equal">
      <formula>0</formula>
    </cfRule>
  </conditionalFormatting>
  <conditionalFormatting sqref="A187:D187 A191:J191 F187:J187">
    <cfRule type="cellIs" dxfId="818" priority="2851" operator="equal">
      <formula>0</formula>
    </cfRule>
  </conditionalFormatting>
  <conditionalFormatting sqref="H23 H43 H56 H34">
    <cfRule type="cellIs" dxfId="817" priority="2850" operator="equal">
      <formula>0</formula>
    </cfRule>
  </conditionalFormatting>
  <conditionalFormatting sqref="H83">
    <cfRule type="cellIs" dxfId="816" priority="2849" operator="equal">
      <formula>0</formula>
    </cfRule>
  </conditionalFormatting>
  <conditionalFormatting sqref="H122 H124">
    <cfRule type="cellIs" dxfId="815" priority="2848" operator="equal">
      <formula>0</formula>
    </cfRule>
  </conditionalFormatting>
  <conditionalFormatting sqref="A37:D37 A39:D39 F39:J39 F37:J37">
    <cfRule type="cellIs" dxfId="814" priority="2834" operator="equal">
      <formula>0</formula>
    </cfRule>
  </conditionalFormatting>
  <conditionalFormatting sqref="E7">
    <cfRule type="cellIs" dxfId="813" priority="2845" operator="equal">
      <formula>0</formula>
    </cfRule>
  </conditionalFormatting>
  <conditionalFormatting sqref="E7">
    <cfRule type="cellIs" dxfId="812" priority="2844" operator="equal">
      <formula>0</formula>
    </cfRule>
  </conditionalFormatting>
  <conditionalFormatting sqref="A44:D44 F44:J44">
    <cfRule type="cellIs" dxfId="811" priority="2830" operator="equal">
      <formula>0</formula>
    </cfRule>
  </conditionalFormatting>
  <conditionalFormatting sqref="H44">
    <cfRule type="cellIs" dxfId="810" priority="2829" operator="equal">
      <formula>0</formula>
    </cfRule>
  </conditionalFormatting>
  <conditionalFormatting sqref="H62 H64:H65 H76:H77">
    <cfRule type="cellIs" dxfId="809" priority="2814" operator="equal">
      <formula>0</formula>
    </cfRule>
  </conditionalFormatting>
  <conditionalFormatting sqref="A84:D84 A107:D107 A87:D87 F87:J87 F107:J107 F84:J84">
    <cfRule type="cellIs" dxfId="808" priority="2812" operator="equal">
      <formula>0</formula>
    </cfRule>
  </conditionalFormatting>
  <conditionalFormatting sqref="A37:D37 A39:D39 F39:J39 F37:J37">
    <cfRule type="cellIs" dxfId="807" priority="2833" operator="equal">
      <formula>0</formula>
    </cfRule>
  </conditionalFormatting>
  <conditionalFormatting sqref="H37 H39">
    <cfRule type="cellIs" dxfId="806" priority="2832" operator="equal">
      <formula>0</formula>
    </cfRule>
  </conditionalFormatting>
  <conditionalFormatting sqref="A44:D44 F44:J44">
    <cfRule type="cellIs" dxfId="805" priority="2831" operator="equal">
      <formula>0</formula>
    </cfRule>
  </conditionalFormatting>
  <conditionalFormatting sqref="H57">
    <cfRule type="cellIs" dxfId="804" priority="2823" operator="equal">
      <formula>0</formula>
    </cfRule>
  </conditionalFormatting>
  <conditionalFormatting sqref="A62:D62 A64:A65 C64:D65 A76:A77 C76:D77 F76:J77 F64:J65 F62:J62">
    <cfRule type="cellIs" dxfId="803" priority="2815" operator="equal">
      <formula>0</formula>
    </cfRule>
  </conditionalFormatting>
  <conditionalFormatting sqref="A84:D84 A107:D107 A87:D87 F87:J87 F107:J107 F84:J84">
    <cfRule type="cellIs" dxfId="802" priority="2813" operator="equal">
      <formula>0</formula>
    </cfRule>
  </conditionalFormatting>
  <conditionalFormatting sqref="H90">
    <cfRule type="cellIs" dxfId="801" priority="2796" operator="equal">
      <formula>0</formula>
    </cfRule>
  </conditionalFormatting>
  <conditionalFormatting sqref="A57:D57 F57:J57">
    <cfRule type="cellIs" dxfId="800" priority="2825" operator="equal">
      <formula>0</formula>
    </cfRule>
  </conditionalFormatting>
  <conditionalFormatting sqref="A57:D57 F57:J57">
    <cfRule type="cellIs" dxfId="799" priority="2824" operator="equal">
      <formula>0</formula>
    </cfRule>
  </conditionalFormatting>
  <conditionalFormatting sqref="A62:D62 A64:A65 C64:D65 A76:A77 C76:D77 F76:J77 F64:J65 F62:J62">
    <cfRule type="cellIs" dxfId="798" priority="2816" operator="equal">
      <formula>0</formula>
    </cfRule>
  </conditionalFormatting>
  <conditionalFormatting sqref="B90:D90 F90:J90">
    <cfRule type="cellIs" dxfId="797" priority="2798" operator="equal">
      <formula>0</formula>
    </cfRule>
  </conditionalFormatting>
  <conditionalFormatting sqref="B90:D90 F90:J90">
    <cfRule type="cellIs" dxfId="796" priority="2797" operator="equal">
      <formula>0</formula>
    </cfRule>
  </conditionalFormatting>
  <conditionalFormatting sqref="H84 H107 H87">
    <cfRule type="cellIs" dxfId="795" priority="2811" operator="equal">
      <formula>0</formula>
    </cfRule>
  </conditionalFormatting>
  <conditionalFormatting sqref="A108:D108 F108:J108">
    <cfRule type="cellIs" dxfId="794" priority="2792" operator="equal">
      <formula>0</formula>
    </cfRule>
  </conditionalFormatting>
  <conditionalFormatting sqref="A108:D108 F108:J108">
    <cfRule type="cellIs" dxfId="793" priority="2791" operator="equal">
      <formula>0</formula>
    </cfRule>
  </conditionalFormatting>
  <conditionalFormatting sqref="H108">
    <cfRule type="cellIs" dxfId="792" priority="2790" operator="equal">
      <formula>0</formula>
    </cfRule>
  </conditionalFormatting>
  <conditionalFormatting sqref="A121:D121 F121:J121">
    <cfRule type="cellIs" dxfId="791" priority="2724" operator="equal">
      <formula>0</formula>
    </cfRule>
  </conditionalFormatting>
  <conditionalFormatting sqref="A121:D121 F121:J121">
    <cfRule type="cellIs" dxfId="790" priority="2723" operator="equal">
      <formula>0</formula>
    </cfRule>
  </conditionalFormatting>
  <conditionalFormatting sqref="H121">
    <cfRule type="cellIs" dxfId="789" priority="2722" operator="equal">
      <formula>0</formula>
    </cfRule>
  </conditionalFormatting>
  <conditionalFormatting sqref="A123:D123 F123:J123">
    <cfRule type="cellIs" dxfId="788" priority="2718" operator="equal">
      <formula>0</formula>
    </cfRule>
  </conditionalFormatting>
  <conditionalFormatting sqref="A123:D123 F123:J123">
    <cfRule type="cellIs" dxfId="787" priority="2717" operator="equal">
      <formula>0</formula>
    </cfRule>
  </conditionalFormatting>
  <conditionalFormatting sqref="H123">
    <cfRule type="cellIs" dxfId="786" priority="2716" operator="equal">
      <formula>0</formula>
    </cfRule>
  </conditionalFormatting>
  <conditionalFormatting sqref="A125:D126 A183:J183 A185:J185 F125:J126">
    <cfRule type="cellIs" dxfId="785" priority="2708" operator="equal">
      <formula>0</formula>
    </cfRule>
  </conditionalFormatting>
  <conditionalFormatting sqref="H125:H126 H183 H185">
    <cfRule type="cellIs" dxfId="784" priority="2707" operator="equal">
      <formula>0</formula>
    </cfRule>
  </conditionalFormatting>
  <conditionalFormatting sqref="A125:D126 A183:J183 A185:J185 F125:J126">
    <cfRule type="cellIs" dxfId="783" priority="2709" operator="equal">
      <formula>0</formula>
    </cfRule>
  </conditionalFormatting>
  <conditionalFormatting sqref="A134:D134 F134:J134">
    <cfRule type="cellIs" dxfId="782" priority="2678" operator="equal">
      <formula>0</formula>
    </cfRule>
  </conditionalFormatting>
  <conditionalFormatting sqref="H134">
    <cfRule type="cellIs" dxfId="781" priority="2677" operator="equal">
      <formula>0</formula>
    </cfRule>
  </conditionalFormatting>
  <conditionalFormatting sqref="A133:D133 A140:D140 A144:D144 F144:J144 F140:J140 F133:J133">
    <cfRule type="cellIs" dxfId="780" priority="2688" operator="equal">
      <formula>0</formula>
    </cfRule>
  </conditionalFormatting>
  <conditionalFormatting sqref="A133:D133 A140:D140 A144:D144 F144:J144 F140:J140 F133:J133">
    <cfRule type="cellIs" dxfId="779" priority="2687" operator="equal">
      <formula>0</formula>
    </cfRule>
  </conditionalFormatting>
  <conditionalFormatting sqref="H133 H140 H144">
    <cfRule type="cellIs" dxfId="778" priority="2686" operator="equal">
      <formula>0</formula>
    </cfRule>
  </conditionalFormatting>
  <conditionalFormatting sqref="A127:D127 F127:J127">
    <cfRule type="cellIs" dxfId="777" priority="2682" operator="equal">
      <formula>0</formula>
    </cfRule>
  </conditionalFormatting>
  <conditionalFormatting sqref="A134:D134 F134:J134">
    <cfRule type="cellIs" dxfId="776" priority="2679" operator="equal">
      <formula>0</formula>
    </cfRule>
  </conditionalFormatting>
  <conditionalFormatting sqref="A141:D141 F141:J141">
    <cfRule type="cellIs" dxfId="775" priority="2676" operator="equal">
      <formula>0</formula>
    </cfRule>
  </conditionalFormatting>
  <conditionalFormatting sqref="A145:D145 A162:D162 F145:J145 F162:J162 A163:A169">
    <cfRule type="cellIs" dxfId="774" priority="2673" operator="equal">
      <formula>0</formula>
    </cfRule>
  </conditionalFormatting>
  <conditionalFormatting sqref="A145:D145 A162:D162 F145:J145 F162:J162 A163:A169">
    <cfRule type="cellIs" dxfId="773" priority="2672" operator="equal">
      <formula>0</formula>
    </cfRule>
  </conditionalFormatting>
  <conditionalFormatting sqref="H145 H162">
    <cfRule type="cellIs" dxfId="772" priority="2671" operator="equal">
      <formula>0</formula>
    </cfRule>
  </conditionalFormatting>
  <conditionalFormatting sqref="H155">
    <cfRule type="cellIs" dxfId="771" priority="2649" operator="equal">
      <formula>0</formula>
    </cfRule>
  </conditionalFormatting>
  <conditionalFormatting sqref="A148:D148 F148:J148">
    <cfRule type="cellIs" dxfId="770" priority="2648" operator="equal">
      <formula>0</formula>
    </cfRule>
  </conditionalFormatting>
  <conditionalFormatting sqref="A155:D155 A146:J147 F155:J155">
    <cfRule type="cellIs" dxfId="769" priority="2652" operator="equal">
      <formula>0</formula>
    </cfRule>
  </conditionalFormatting>
  <conditionalFormatting sqref="A146:J146">
    <cfRule type="cellIs" dxfId="768" priority="2651" operator="equal">
      <formula>0</formula>
    </cfRule>
  </conditionalFormatting>
  <conditionalFormatting sqref="A155:D155 F155:J155">
    <cfRule type="cellIs" dxfId="767" priority="2650" operator="equal">
      <formula>0</formula>
    </cfRule>
  </conditionalFormatting>
  <conditionalFormatting sqref="A148:D148 F148:J148">
    <cfRule type="cellIs" dxfId="766" priority="2647" operator="equal">
      <formula>0</formula>
    </cfRule>
  </conditionalFormatting>
  <conditionalFormatting sqref="A127:D127 F127:J127">
    <cfRule type="cellIs" dxfId="765" priority="2681" operator="equal">
      <formula>0</formula>
    </cfRule>
  </conditionalFormatting>
  <conditionalFormatting sqref="H127">
    <cfRule type="cellIs" dxfId="764" priority="2680" operator="equal">
      <formula>0</formula>
    </cfRule>
  </conditionalFormatting>
  <conditionalFormatting sqref="H148">
    <cfRule type="cellIs" dxfId="763" priority="2646" operator="equal">
      <formula>0</formula>
    </cfRule>
  </conditionalFormatting>
  <conditionalFormatting sqref="H156">
    <cfRule type="cellIs" dxfId="762" priority="2643" operator="equal">
      <formula>0</formula>
    </cfRule>
  </conditionalFormatting>
  <conditionalFormatting sqref="A141:D141 F141:J141">
    <cfRule type="cellIs" dxfId="761" priority="2675" operator="equal">
      <formula>0</formula>
    </cfRule>
  </conditionalFormatting>
  <conditionalFormatting sqref="H141">
    <cfRule type="cellIs" dxfId="760" priority="2674" operator="equal">
      <formula>0</formula>
    </cfRule>
  </conditionalFormatting>
  <conditionalFormatting sqref="A156:D156 F156:J156">
    <cfRule type="cellIs" dxfId="759" priority="2645" operator="equal">
      <formula>0</formula>
    </cfRule>
  </conditionalFormatting>
  <conditionalFormatting sqref="A156:D156 F156:J156">
    <cfRule type="cellIs" dxfId="758" priority="2644" operator="equal">
      <formula>0</formula>
    </cfRule>
  </conditionalFormatting>
  <conditionalFormatting sqref="A175:D175 F175:J175">
    <cfRule type="cellIs" dxfId="755" priority="2609" operator="equal">
      <formula>0</formula>
    </cfRule>
  </conditionalFormatting>
  <conditionalFormatting sqref="A175:D175 F175:J175">
    <cfRule type="cellIs" dxfId="754" priority="2608" operator="equal">
      <formula>0</formula>
    </cfRule>
  </conditionalFormatting>
  <conditionalFormatting sqref="H175">
    <cfRule type="cellIs" dxfId="753" priority="2607" operator="equal">
      <formula>0</formula>
    </cfRule>
  </conditionalFormatting>
  <conditionalFormatting sqref="A173:D173 B169:J169 A171:D171 F173:J173 A170 D170 F170:J171">
    <cfRule type="cellIs" dxfId="752" priority="2591" operator="equal">
      <formula>0</formula>
    </cfRule>
  </conditionalFormatting>
  <conditionalFormatting sqref="B169:J169">
    <cfRule type="cellIs" dxfId="751" priority="2590" operator="equal">
      <formula>0</formula>
    </cfRule>
  </conditionalFormatting>
  <conditionalFormatting sqref="A171:D171 A173:D173 F173:J173 F171:J171">
    <cfRule type="cellIs" dxfId="750" priority="2589" operator="equal">
      <formula>0</formula>
    </cfRule>
  </conditionalFormatting>
  <conditionalFormatting sqref="H173">
    <cfRule type="cellIs" dxfId="749" priority="2588" operator="equal">
      <formula>0</formula>
    </cfRule>
  </conditionalFormatting>
  <conditionalFormatting sqref="A172:D172 F172:J172">
    <cfRule type="cellIs" dxfId="748" priority="2587" operator="equal">
      <formula>0</formula>
    </cfRule>
  </conditionalFormatting>
  <conditionalFormatting sqref="A172:D172 F172:J172">
    <cfRule type="cellIs" dxfId="747" priority="2586" operator="equal">
      <formula>0</formula>
    </cfRule>
  </conditionalFormatting>
  <conditionalFormatting sqref="H172">
    <cfRule type="cellIs" dxfId="746" priority="2585" operator="equal">
      <formula>0</formula>
    </cfRule>
  </conditionalFormatting>
  <conditionalFormatting sqref="A174:D174 F174:J174">
    <cfRule type="cellIs" dxfId="745" priority="2584" operator="equal">
      <formula>0</formula>
    </cfRule>
  </conditionalFormatting>
  <conditionalFormatting sqref="A174:D174 F174:J174">
    <cfRule type="cellIs" dxfId="744" priority="2583" operator="equal">
      <formula>0</formula>
    </cfRule>
  </conditionalFormatting>
  <conditionalFormatting sqref="H174">
    <cfRule type="cellIs" dxfId="743" priority="2582" operator="equal">
      <formula>0</formula>
    </cfRule>
  </conditionalFormatting>
  <conditionalFormatting sqref="A176:D177 A179:D179 F179:J179 F176:J177">
    <cfRule type="cellIs" dxfId="742" priority="2581" operator="equal">
      <formula>0</formula>
    </cfRule>
  </conditionalFormatting>
  <conditionalFormatting sqref="A176:D177 A179:D179 F179:J179 F176:J177">
    <cfRule type="cellIs" dxfId="741" priority="2580" operator="equal">
      <formula>0</formula>
    </cfRule>
  </conditionalFormatting>
  <conditionalFormatting sqref="H176:H177 H179">
    <cfRule type="cellIs" dxfId="740" priority="2579" operator="equal">
      <formula>0</formula>
    </cfRule>
  </conditionalFormatting>
  <conditionalFormatting sqref="A184:I184">
    <cfRule type="cellIs" dxfId="739" priority="2547" operator="equal">
      <formula>0</formula>
    </cfRule>
  </conditionalFormatting>
  <conditionalFormatting sqref="A203:J203">
    <cfRule type="cellIs" dxfId="738" priority="2546" operator="equal">
      <formula>0</formula>
    </cfRule>
  </conditionalFormatting>
  <conditionalFormatting sqref="A35:D35 F35:J35">
    <cfRule type="cellIs" dxfId="737" priority="2537" operator="equal">
      <formula>0</formula>
    </cfRule>
  </conditionalFormatting>
  <conditionalFormatting sqref="H35">
    <cfRule type="cellIs" dxfId="736" priority="2536" operator="equal">
      <formula>0</formula>
    </cfRule>
  </conditionalFormatting>
  <conditionalFormatting sqref="A40:D40 A41 C41:D41 F40:J41">
    <cfRule type="cellIs" dxfId="735" priority="2528" operator="equal">
      <formula>0</formula>
    </cfRule>
  </conditionalFormatting>
  <conditionalFormatting sqref="A24:D24 F24:J24">
    <cfRule type="cellIs" dxfId="734" priority="2541" operator="equal">
      <formula>0</formula>
    </cfRule>
  </conditionalFormatting>
  <conditionalFormatting sqref="A24:D24 F24:J24">
    <cfRule type="cellIs" dxfId="733" priority="2540" operator="equal">
      <formula>0</formula>
    </cfRule>
  </conditionalFormatting>
  <conditionalFormatting sqref="H24">
    <cfRule type="cellIs" dxfId="732" priority="2539" operator="equal">
      <formula>0</formula>
    </cfRule>
  </conditionalFormatting>
  <conditionalFormatting sqref="A35:D35 F35:J35">
    <cfRule type="cellIs" dxfId="731" priority="2538" operator="equal">
      <formula>0</formula>
    </cfRule>
  </conditionalFormatting>
  <conditionalFormatting sqref="H38">
    <cfRule type="cellIs" dxfId="730" priority="2530" operator="equal">
      <formula>0</formula>
    </cfRule>
  </conditionalFormatting>
  <conditionalFormatting sqref="A40:D40 A41 C41:D41 F40:J41">
    <cfRule type="cellIs" dxfId="729" priority="2529" operator="equal">
      <formula>0</formula>
    </cfRule>
  </conditionalFormatting>
  <conditionalFormatting sqref="A38:D38 F38:J38">
    <cfRule type="cellIs" dxfId="728" priority="2531" operator="equal">
      <formula>0</formula>
    </cfRule>
  </conditionalFormatting>
  <conditionalFormatting sqref="A38:D38 F38:J38">
    <cfRule type="cellIs" dxfId="727" priority="2532" operator="equal">
      <formula>0</formula>
    </cfRule>
  </conditionalFormatting>
  <conditionalFormatting sqref="H40:H41">
    <cfRule type="cellIs" dxfId="726" priority="2527" operator="equal">
      <formula>0</formula>
    </cfRule>
  </conditionalFormatting>
  <conditionalFormatting sqref="A178:D178 F178:J178">
    <cfRule type="cellIs" dxfId="725" priority="2475" operator="equal">
      <formula>0</formula>
    </cfRule>
  </conditionalFormatting>
  <conditionalFormatting sqref="A178:D178 F178:J178">
    <cfRule type="cellIs" dxfId="724" priority="2474" operator="equal">
      <formula>0</formula>
    </cfRule>
  </conditionalFormatting>
  <conditionalFormatting sqref="H178">
    <cfRule type="cellIs" dxfId="723" priority="2473" operator="equal">
      <formula>0</formula>
    </cfRule>
  </conditionalFormatting>
  <conditionalFormatting sqref="A180:D180 F180:J180">
    <cfRule type="cellIs" dxfId="722" priority="2472" operator="equal">
      <formula>0</formula>
    </cfRule>
  </conditionalFormatting>
  <conditionalFormatting sqref="A180:D180 F180:J180">
    <cfRule type="cellIs" dxfId="721" priority="2471" operator="equal">
      <formula>0</formula>
    </cfRule>
  </conditionalFormatting>
  <conditionalFormatting sqref="H180">
    <cfRule type="cellIs" dxfId="720" priority="2470" operator="equal">
      <formula>0</formula>
    </cfRule>
  </conditionalFormatting>
  <conditionalFormatting sqref="A25:D25 F25:J25">
    <cfRule type="cellIs" dxfId="719" priority="2454" operator="equal">
      <formula>0</formula>
    </cfRule>
  </conditionalFormatting>
  <conditionalFormatting sqref="A25:D25 F25:J25">
    <cfRule type="cellIs" dxfId="718" priority="2453" operator="equal">
      <formula>0</formula>
    </cfRule>
  </conditionalFormatting>
  <conditionalFormatting sqref="A28:D28 F28:J28">
    <cfRule type="cellIs" dxfId="717" priority="2440" operator="equal">
      <formula>0</formula>
    </cfRule>
  </conditionalFormatting>
  <conditionalFormatting sqref="A28:D28 F28:J28">
    <cfRule type="cellIs" dxfId="716" priority="2439" operator="equal">
      <formula>0</formula>
    </cfRule>
  </conditionalFormatting>
  <conditionalFormatting sqref="A33:D33 F33:J33">
    <cfRule type="cellIs" dxfId="715" priority="2414" operator="equal">
      <formula>0</formula>
    </cfRule>
  </conditionalFormatting>
  <conditionalFormatting sqref="A33:D33 F33:J33">
    <cfRule type="cellIs" dxfId="714" priority="2413" operator="equal">
      <formula>0</formula>
    </cfRule>
  </conditionalFormatting>
  <conditionalFormatting sqref="A27:D27 F27:J27">
    <cfRule type="cellIs" dxfId="713" priority="2442" operator="equal">
      <formula>0</formula>
    </cfRule>
  </conditionalFormatting>
  <conditionalFormatting sqref="A27:D27 F27:J27">
    <cfRule type="cellIs" dxfId="712" priority="2441" operator="equal">
      <formula>0</formula>
    </cfRule>
  </conditionalFormatting>
  <conditionalFormatting sqref="A30:D30 F30:J30">
    <cfRule type="cellIs" dxfId="711" priority="2433" operator="equal">
      <formula>0</formula>
    </cfRule>
  </conditionalFormatting>
  <conditionalFormatting sqref="A26:D26 F26:J26">
    <cfRule type="cellIs" dxfId="710" priority="2452" operator="equal">
      <formula>0</formula>
    </cfRule>
  </conditionalFormatting>
  <conditionalFormatting sqref="A26:D26 F26:J26">
    <cfRule type="cellIs" dxfId="709" priority="2451" operator="equal">
      <formula>0</formula>
    </cfRule>
  </conditionalFormatting>
  <conditionalFormatting sqref="A30:D30 F30:J30">
    <cfRule type="cellIs" dxfId="708" priority="2434" operator="equal">
      <formula>0</formula>
    </cfRule>
  </conditionalFormatting>
  <conditionalFormatting sqref="A29:D29 F29:J29">
    <cfRule type="cellIs" dxfId="707" priority="2426" operator="equal">
      <formula>0</formula>
    </cfRule>
  </conditionalFormatting>
  <conditionalFormatting sqref="A29:D29 F29:J29">
    <cfRule type="cellIs" dxfId="706" priority="2425" operator="equal">
      <formula>0</formula>
    </cfRule>
  </conditionalFormatting>
  <conditionalFormatting sqref="H45">
    <cfRule type="cellIs" dxfId="705" priority="2379" operator="equal">
      <formula>0</formula>
    </cfRule>
  </conditionalFormatting>
  <conditionalFormatting sqref="B46">
    <cfRule type="cellIs" dxfId="704" priority="2371" operator="equal">
      <formula>0</formula>
    </cfRule>
  </conditionalFormatting>
  <conditionalFormatting sqref="A31:D31 F31:J31">
    <cfRule type="cellIs" dxfId="703" priority="2418" operator="equal">
      <formula>0</formula>
    </cfRule>
  </conditionalFormatting>
  <conditionalFormatting sqref="A31:D31 F31:J31">
    <cfRule type="cellIs" dxfId="702" priority="2417" operator="equal">
      <formula>0</formula>
    </cfRule>
  </conditionalFormatting>
  <conditionalFormatting sqref="A32:D32 F32:J32">
    <cfRule type="cellIs" dxfId="701" priority="2416" operator="equal">
      <formula>0</formula>
    </cfRule>
  </conditionalFormatting>
  <conditionalFormatting sqref="A32:D32 F32:J32">
    <cfRule type="cellIs" dxfId="700" priority="2415" operator="equal">
      <formula>0</formula>
    </cfRule>
  </conditionalFormatting>
  <conditionalFormatting sqref="B41">
    <cfRule type="cellIs" dxfId="699" priority="2407" operator="equal">
      <formula>0</formula>
    </cfRule>
  </conditionalFormatting>
  <conditionalFormatting sqref="B49">
    <cfRule type="cellIs" dxfId="698" priority="2355" operator="equal">
      <formula>0</formula>
    </cfRule>
  </conditionalFormatting>
  <conditionalFormatting sqref="A45 C45:D45 F45:J45">
    <cfRule type="cellIs" dxfId="697" priority="2380" operator="equal">
      <formula>0</formula>
    </cfRule>
  </conditionalFormatting>
  <conditionalFormatting sqref="H46">
    <cfRule type="cellIs" dxfId="696" priority="2372" operator="equal">
      <formula>0</formula>
    </cfRule>
  </conditionalFormatting>
  <conditionalFormatting sqref="B46">
    <cfRule type="cellIs" dxfId="695" priority="2370" operator="equal">
      <formula>0</formula>
    </cfRule>
  </conditionalFormatting>
  <conditionalFormatting sqref="B41">
    <cfRule type="cellIs" dxfId="694" priority="2408" operator="equal">
      <formula>0</formula>
    </cfRule>
  </conditionalFormatting>
  <conditionalFormatting sqref="B47">
    <cfRule type="cellIs" dxfId="693" priority="2365" operator="equal">
      <formula>0</formula>
    </cfRule>
  </conditionalFormatting>
  <conditionalFormatting sqref="A46 C46:D46 F46:J46">
    <cfRule type="cellIs" dxfId="692" priority="2373" operator="equal">
      <formula>0</formula>
    </cfRule>
  </conditionalFormatting>
  <conditionalFormatting sqref="A48 C48:D48 F48:J48">
    <cfRule type="cellIs" dxfId="691" priority="2363" operator="equal">
      <formula>0</formula>
    </cfRule>
  </conditionalFormatting>
  <conditionalFormatting sqref="H48">
    <cfRule type="cellIs" dxfId="690" priority="2362" operator="equal">
      <formula>0</formula>
    </cfRule>
  </conditionalFormatting>
  <conditionalFormatting sqref="A45 C45:D45 F45:J45">
    <cfRule type="cellIs" dxfId="689" priority="2381" operator="equal">
      <formula>0</formula>
    </cfRule>
  </conditionalFormatting>
  <conditionalFormatting sqref="A49 C49:D49 F49:J49">
    <cfRule type="cellIs" dxfId="688" priority="2359" operator="equal">
      <formula>0</formula>
    </cfRule>
  </conditionalFormatting>
  <conditionalFormatting sqref="A49 C49:D49 F49:J49">
    <cfRule type="cellIs" dxfId="687" priority="2358" operator="equal">
      <formula>0</formula>
    </cfRule>
  </conditionalFormatting>
  <conditionalFormatting sqref="A48 C48:D48 F48:J48">
    <cfRule type="cellIs" dxfId="686" priority="2364" operator="equal">
      <formula>0</formula>
    </cfRule>
  </conditionalFormatting>
  <conditionalFormatting sqref="H49">
    <cfRule type="cellIs" dxfId="685" priority="2357" operator="equal">
      <formula>0</formula>
    </cfRule>
  </conditionalFormatting>
  <conditionalFormatting sqref="B49">
    <cfRule type="cellIs" dxfId="684" priority="2356" operator="equal">
      <formula>0</formula>
    </cfRule>
  </conditionalFormatting>
  <conditionalFormatting sqref="B45">
    <cfRule type="cellIs" dxfId="683" priority="2375" operator="equal">
      <formula>0</formula>
    </cfRule>
  </conditionalFormatting>
  <conditionalFormatting sqref="A46 C46:D46 F46:J46">
    <cfRule type="cellIs" dxfId="682" priority="2374" operator="equal">
      <formula>0</formula>
    </cfRule>
  </conditionalFormatting>
  <conditionalFormatting sqref="A50 C50:D50 F50:J50">
    <cfRule type="cellIs" dxfId="681" priority="2339" operator="equal">
      <formula>0</formula>
    </cfRule>
  </conditionalFormatting>
  <conditionalFormatting sqref="B45">
    <cfRule type="cellIs" dxfId="680" priority="2376" operator="equal">
      <formula>0</formula>
    </cfRule>
  </conditionalFormatting>
  <conditionalFormatting sqref="A50 C50:D50 F50:J50">
    <cfRule type="cellIs" dxfId="679" priority="2338" operator="equal">
      <formula>0</formula>
    </cfRule>
  </conditionalFormatting>
  <conditionalFormatting sqref="B47">
    <cfRule type="cellIs" dxfId="678" priority="2366" operator="equal">
      <formula>0</formula>
    </cfRule>
  </conditionalFormatting>
  <conditionalFormatting sqref="H50">
    <cfRule type="cellIs" dxfId="677" priority="2337" operator="equal">
      <formula>0</formula>
    </cfRule>
  </conditionalFormatting>
  <conditionalFormatting sqref="A47 C47:D47 F47:J47">
    <cfRule type="cellIs" dxfId="676" priority="2368" operator="equal">
      <formula>0</formula>
    </cfRule>
  </conditionalFormatting>
  <conditionalFormatting sqref="H47">
    <cfRule type="cellIs" dxfId="675" priority="2367" operator="equal">
      <formula>0</formula>
    </cfRule>
  </conditionalFormatting>
  <conditionalFormatting sqref="A42 C42:D42 F42:J42">
    <cfRule type="cellIs" dxfId="674" priority="2331" operator="equal">
      <formula>0</formula>
    </cfRule>
  </conditionalFormatting>
  <conditionalFormatting sqref="B48">
    <cfRule type="cellIs" dxfId="673" priority="2361" operator="equal">
      <formula>0</formula>
    </cfRule>
  </conditionalFormatting>
  <conditionalFormatting sqref="B48">
    <cfRule type="cellIs" dxfId="672" priority="2360" operator="equal">
      <formula>0</formula>
    </cfRule>
  </conditionalFormatting>
  <conditionalFormatting sqref="B42">
    <cfRule type="cellIs" dxfId="671" priority="2329" operator="equal">
      <formula>0</formula>
    </cfRule>
  </conditionalFormatting>
  <conditionalFormatting sqref="H42">
    <cfRule type="cellIs" dxfId="670" priority="2330" operator="equal">
      <formula>0</formula>
    </cfRule>
  </conditionalFormatting>
  <conditionalFormatting sqref="A47 C47:D47 F47:J47">
    <cfRule type="cellIs" dxfId="669" priority="2369" operator="equal">
      <formula>0</formula>
    </cfRule>
  </conditionalFormatting>
  <conditionalFormatting sqref="B42">
    <cfRule type="cellIs" dxfId="668" priority="2328" operator="equal">
      <formula>0</formula>
    </cfRule>
  </conditionalFormatting>
  <conditionalFormatting sqref="H51">
    <cfRule type="cellIs" dxfId="667" priority="2315" operator="equal">
      <formula>0</formula>
    </cfRule>
  </conditionalFormatting>
  <conditionalFormatting sqref="B50">
    <cfRule type="cellIs" dxfId="666" priority="2336" operator="equal">
      <formula>0</formula>
    </cfRule>
  </conditionalFormatting>
  <conditionalFormatting sqref="B50">
    <cfRule type="cellIs" dxfId="665" priority="2335" operator="equal">
      <formula>0</formula>
    </cfRule>
  </conditionalFormatting>
  <conditionalFormatting sqref="A51 C51:D51 F51:J51">
    <cfRule type="cellIs" dxfId="664" priority="2317" operator="equal">
      <formula>0</formula>
    </cfRule>
  </conditionalFormatting>
  <conditionalFormatting sqref="A51 C51:D51 F51:J51">
    <cfRule type="cellIs" dxfId="663" priority="2316" operator="equal">
      <formula>0</formula>
    </cfRule>
  </conditionalFormatting>
  <conditionalFormatting sqref="B51">
    <cfRule type="cellIs" dxfId="662" priority="2313" operator="equal">
      <formula>0</formula>
    </cfRule>
  </conditionalFormatting>
  <conditionalFormatting sqref="A42 C42:D42 F42:J42">
    <cfRule type="cellIs" dxfId="661" priority="2332" operator="equal">
      <formula>0</formula>
    </cfRule>
  </conditionalFormatting>
  <conditionalFormatting sqref="B51">
    <cfRule type="cellIs" dxfId="660" priority="2314" operator="equal">
      <formula>0</formula>
    </cfRule>
  </conditionalFormatting>
  <conditionalFormatting sqref="H54">
    <cfRule type="cellIs" dxfId="659" priority="2290" operator="equal">
      <formula>0</formula>
    </cfRule>
  </conditionalFormatting>
  <conditionalFormatting sqref="B54">
    <cfRule type="cellIs" dxfId="658" priority="2289" operator="equal">
      <formula>0</formula>
    </cfRule>
  </conditionalFormatting>
  <conditionalFormatting sqref="B54">
    <cfRule type="cellIs" dxfId="657" priority="2288" operator="equal">
      <formula>0</formula>
    </cfRule>
  </conditionalFormatting>
  <conditionalFormatting sqref="A52 C52:D52 F52:J52">
    <cfRule type="cellIs" dxfId="656" priority="2280" operator="equal">
      <formula>0</formula>
    </cfRule>
  </conditionalFormatting>
  <conditionalFormatting sqref="A52 C52:D52 F52:J52">
    <cfRule type="cellIs" dxfId="655" priority="2279" operator="equal">
      <formula>0</formula>
    </cfRule>
  </conditionalFormatting>
  <conditionalFormatting sqref="H52">
    <cfRule type="cellIs" dxfId="654" priority="2278" operator="equal">
      <formula>0</formula>
    </cfRule>
  </conditionalFormatting>
  <conditionalFormatting sqref="A53 C53:D53 F53:J53">
    <cfRule type="cellIs" dxfId="653" priority="2297" operator="equal">
      <formula>0</formula>
    </cfRule>
  </conditionalFormatting>
  <conditionalFormatting sqref="A53 C53:D53 F53:J53">
    <cfRule type="cellIs" dxfId="652" priority="2296" operator="equal">
      <formula>0</formula>
    </cfRule>
  </conditionalFormatting>
  <conditionalFormatting sqref="H53">
    <cfRule type="cellIs" dxfId="651" priority="2295" operator="equal">
      <formula>0</formula>
    </cfRule>
  </conditionalFormatting>
  <conditionalFormatting sqref="B53">
    <cfRule type="cellIs" dxfId="650" priority="2294" operator="equal">
      <formula>0</formula>
    </cfRule>
  </conditionalFormatting>
  <conditionalFormatting sqref="B53">
    <cfRule type="cellIs" dxfId="649" priority="2293" operator="equal">
      <formula>0</formula>
    </cfRule>
  </conditionalFormatting>
  <conditionalFormatting sqref="A54 C54:D54 F54:J54">
    <cfRule type="cellIs" dxfId="648" priority="2291" operator="equal">
      <formula>0</formula>
    </cfRule>
  </conditionalFormatting>
  <conditionalFormatting sqref="A54 C54:D54 F54:J54">
    <cfRule type="cellIs" dxfId="647" priority="2292" operator="equal">
      <formula>0</formula>
    </cfRule>
  </conditionalFormatting>
  <conditionalFormatting sqref="A55 C55:D55 F55:J55">
    <cfRule type="cellIs" dxfId="646" priority="2239" operator="equal">
      <formula>0</formula>
    </cfRule>
  </conditionalFormatting>
  <conditionalFormatting sqref="H55">
    <cfRule type="cellIs" dxfId="645" priority="2238" operator="equal">
      <formula>0</formula>
    </cfRule>
  </conditionalFormatting>
  <conditionalFormatting sqref="B55">
    <cfRule type="cellIs" dxfId="644" priority="2237" operator="equal">
      <formula>0</formula>
    </cfRule>
  </conditionalFormatting>
  <conditionalFormatting sqref="B52">
    <cfRule type="cellIs" dxfId="643" priority="2277" operator="equal">
      <formula>0</formula>
    </cfRule>
  </conditionalFormatting>
  <conditionalFormatting sqref="B52">
    <cfRule type="cellIs" dxfId="642" priority="2276" operator="equal">
      <formula>0</formula>
    </cfRule>
  </conditionalFormatting>
  <conditionalFormatting sqref="A58 C58:D58 F58:J58">
    <cfRule type="cellIs" dxfId="641" priority="2190" operator="equal">
      <formula>0</formula>
    </cfRule>
  </conditionalFormatting>
  <conditionalFormatting sqref="A55 C55:D55 F55:J55">
    <cfRule type="cellIs" dxfId="640" priority="2240" operator="equal">
      <formula>0</formula>
    </cfRule>
  </conditionalFormatting>
  <conditionalFormatting sqref="A58 C58:D58 F58:J58">
    <cfRule type="cellIs" dxfId="639" priority="2189" operator="equal">
      <formula>0</formula>
    </cfRule>
  </conditionalFormatting>
  <conditionalFormatting sqref="H58">
    <cfRule type="cellIs" dxfId="638" priority="2188" operator="equal">
      <formula>0</formula>
    </cfRule>
  </conditionalFormatting>
  <conditionalFormatting sqref="B55">
    <cfRule type="cellIs" dxfId="637" priority="2236" operator="equal">
      <formula>0</formula>
    </cfRule>
  </conditionalFormatting>
  <conditionalFormatting sqref="A59 C59:D59 F59:J59">
    <cfRule type="cellIs" dxfId="636" priority="2184" operator="equal">
      <formula>0</formula>
    </cfRule>
  </conditionalFormatting>
  <conditionalFormatting sqref="H59">
    <cfRule type="cellIs" dxfId="635" priority="2183" operator="equal">
      <formula>0</formula>
    </cfRule>
  </conditionalFormatting>
  <conditionalFormatting sqref="A59 C59:D59 F59:J59">
    <cfRule type="cellIs" dxfId="634" priority="2185" operator="equal">
      <formula>0</formula>
    </cfRule>
  </conditionalFormatting>
  <conditionalFormatting sqref="B58">
    <cfRule type="cellIs" dxfId="633" priority="2180" operator="equal">
      <formula>0</formula>
    </cfRule>
  </conditionalFormatting>
  <conditionalFormatting sqref="B58">
    <cfRule type="cellIs" dxfId="632" priority="2179" operator="equal">
      <formula>0</formula>
    </cfRule>
  </conditionalFormatting>
  <conditionalFormatting sqref="B59">
    <cfRule type="cellIs" dxfId="631" priority="2177" operator="equal">
      <formula>0</formula>
    </cfRule>
  </conditionalFormatting>
  <conditionalFormatting sqref="B59">
    <cfRule type="cellIs" dxfId="630" priority="2178" operator="equal">
      <formula>0</formula>
    </cfRule>
  </conditionalFormatting>
  <conditionalFormatting sqref="H85">
    <cfRule type="cellIs" dxfId="629" priority="2139" operator="equal">
      <formula>0</formula>
    </cfRule>
  </conditionalFormatting>
  <conditionalFormatting sqref="B85">
    <cfRule type="cellIs" dxfId="628" priority="2138" operator="equal">
      <formula>0</formula>
    </cfRule>
  </conditionalFormatting>
  <conditionalFormatting sqref="A85 C85:D85 F85:J85">
    <cfRule type="cellIs" dxfId="627" priority="2140" operator="equal">
      <formula>0</formula>
    </cfRule>
  </conditionalFormatting>
  <conditionalFormatting sqref="B85">
    <cfRule type="cellIs" dxfId="626" priority="2137" operator="equal">
      <formula>0</formula>
    </cfRule>
  </conditionalFormatting>
  <conditionalFormatting sqref="A86 C86:D86 F86:J86">
    <cfRule type="cellIs" dxfId="625" priority="2136" operator="equal">
      <formula>0</formula>
    </cfRule>
  </conditionalFormatting>
  <conditionalFormatting sqref="A85 C85:D85 F85:J85">
    <cfRule type="cellIs" dxfId="624" priority="2141" operator="equal">
      <formula>0</formula>
    </cfRule>
  </conditionalFormatting>
  <conditionalFormatting sqref="A86 C86:D86 F86:J86">
    <cfRule type="cellIs" dxfId="623" priority="2135" operator="equal">
      <formula>0</formula>
    </cfRule>
  </conditionalFormatting>
  <conditionalFormatting sqref="H86">
    <cfRule type="cellIs" dxfId="622" priority="2134" operator="equal">
      <formula>0</formula>
    </cfRule>
  </conditionalFormatting>
  <conditionalFormatting sqref="B86">
    <cfRule type="cellIs" dxfId="621" priority="2133" operator="equal">
      <formula>0</formula>
    </cfRule>
  </conditionalFormatting>
  <conditionalFormatting sqref="B86">
    <cfRule type="cellIs" dxfId="620" priority="2132" operator="equal">
      <formula>0</formula>
    </cfRule>
  </conditionalFormatting>
  <conditionalFormatting sqref="H67">
    <cfRule type="cellIs" dxfId="619" priority="2095" operator="equal">
      <formula>0</formula>
    </cfRule>
  </conditionalFormatting>
  <conditionalFormatting sqref="B67">
    <cfRule type="cellIs" dxfId="618" priority="2094" operator="equal">
      <formula>0</formula>
    </cfRule>
  </conditionalFormatting>
  <conditionalFormatting sqref="A67 C67:D67 F67:J67">
    <cfRule type="cellIs" dxfId="617" priority="2096" operator="equal">
      <formula>0</formula>
    </cfRule>
  </conditionalFormatting>
  <conditionalFormatting sqref="B67">
    <cfRule type="cellIs" dxfId="616" priority="2093" operator="equal">
      <formula>0</formula>
    </cfRule>
  </conditionalFormatting>
  <conditionalFormatting sqref="B65">
    <cfRule type="cellIs" dxfId="615" priority="2118" operator="equal">
      <formula>0</formula>
    </cfRule>
  </conditionalFormatting>
  <conditionalFormatting sqref="B66">
    <cfRule type="cellIs" dxfId="614" priority="2103" operator="equal">
      <formula>0</formula>
    </cfRule>
  </conditionalFormatting>
  <conditionalFormatting sqref="B65">
    <cfRule type="cellIs" dxfId="613" priority="2119" operator="equal">
      <formula>0</formula>
    </cfRule>
  </conditionalFormatting>
  <conditionalFormatting sqref="B64">
    <cfRule type="cellIs" dxfId="612" priority="2121" operator="equal">
      <formula>0</formula>
    </cfRule>
  </conditionalFormatting>
  <conditionalFormatting sqref="B64">
    <cfRule type="cellIs" dxfId="611" priority="2120" operator="equal">
      <formula>0</formula>
    </cfRule>
  </conditionalFormatting>
  <conditionalFormatting sqref="H66">
    <cfRule type="cellIs" dxfId="610" priority="2105" operator="equal">
      <formula>0</formula>
    </cfRule>
  </conditionalFormatting>
  <conditionalFormatting sqref="B66">
    <cfRule type="cellIs" dxfId="609" priority="2104" operator="equal">
      <formula>0</formula>
    </cfRule>
  </conditionalFormatting>
  <conditionalFormatting sqref="A66 C66:D66 F66:J66">
    <cfRule type="cellIs" dxfId="608" priority="2107" operator="equal">
      <formula>0</formula>
    </cfRule>
  </conditionalFormatting>
  <conditionalFormatting sqref="A66 C66:D66 F66:J66">
    <cfRule type="cellIs" dxfId="607" priority="2106" operator="equal">
      <formula>0</formula>
    </cfRule>
  </conditionalFormatting>
  <conditionalFormatting sqref="A67 C67:D67 F67:J67">
    <cfRule type="cellIs" dxfId="606" priority="2097" operator="equal">
      <formula>0</formula>
    </cfRule>
  </conditionalFormatting>
  <conditionalFormatting sqref="C68:D68 A68 F68:J68">
    <cfRule type="cellIs" dxfId="605" priority="1942" operator="equal">
      <formula>0</formula>
    </cfRule>
  </conditionalFormatting>
  <conditionalFormatting sqref="B68">
    <cfRule type="cellIs" dxfId="604" priority="1940" operator="equal">
      <formula>0</formula>
    </cfRule>
  </conditionalFormatting>
  <conditionalFormatting sqref="H68">
    <cfRule type="cellIs" dxfId="603" priority="1941" operator="equal">
      <formula>0</formula>
    </cfRule>
  </conditionalFormatting>
  <conditionalFormatting sqref="C68:D68 A68 F68:J68">
    <cfRule type="cellIs" dxfId="602" priority="1943" operator="equal">
      <formula>0</formula>
    </cfRule>
  </conditionalFormatting>
  <conditionalFormatting sqref="B68">
    <cfRule type="cellIs" dxfId="601" priority="1939" operator="equal">
      <formula>0</formula>
    </cfRule>
  </conditionalFormatting>
  <conditionalFormatting sqref="B69">
    <cfRule type="cellIs" dxfId="600" priority="1916" operator="equal">
      <formula>0</formula>
    </cfRule>
  </conditionalFormatting>
  <conditionalFormatting sqref="B69">
    <cfRule type="cellIs" dxfId="599" priority="1915" operator="equal">
      <formula>0</formula>
    </cfRule>
  </conditionalFormatting>
  <conditionalFormatting sqref="C69:D69 A69 F69:J69">
    <cfRule type="cellIs" dxfId="598" priority="1918" operator="equal">
      <formula>0</formula>
    </cfRule>
  </conditionalFormatting>
  <conditionalFormatting sqref="H69">
    <cfRule type="cellIs" dxfId="597" priority="1917" operator="equal">
      <formula>0</formula>
    </cfRule>
  </conditionalFormatting>
  <conditionalFormatting sqref="A70 C70:D70 F70:J70">
    <cfRule type="cellIs" dxfId="596" priority="1892" operator="equal">
      <formula>0</formula>
    </cfRule>
  </conditionalFormatting>
  <conditionalFormatting sqref="B70">
    <cfRule type="cellIs" dxfId="595" priority="1889" operator="equal">
      <formula>0</formula>
    </cfRule>
  </conditionalFormatting>
  <conditionalFormatting sqref="B70">
    <cfRule type="cellIs" dxfId="594" priority="1888" operator="equal">
      <formula>0</formula>
    </cfRule>
  </conditionalFormatting>
  <conditionalFormatting sqref="C69:D69 A69 F69:J69">
    <cfRule type="cellIs" dxfId="593" priority="1919" operator="equal">
      <formula>0</formula>
    </cfRule>
  </conditionalFormatting>
  <conditionalFormatting sqref="B75">
    <cfRule type="cellIs" dxfId="592" priority="1853" operator="equal">
      <formula>0</formula>
    </cfRule>
  </conditionalFormatting>
  <conditionalFormatting sqref="A71 C71:D71 F71:J71">
    <cfRule type="cellIs" dxfId="591" priority="1886" operator="equal">
      <formula>0</formula>
    </cfRule>
  </conditionalFormatting>
  <conditionalFormatting sqref="A70 C70:D70 F70:J70">
    <cfRule type="cellIs" dxfId="590" priority="1891" operator="equal">
      <formula>0</formula>
    </cfRule>
  </conditionalFormatting>
  <conditionalFormatting sqref="H70">
    <cfRule type="cellIs" dxfId="589" priority="1890" operator="equal">
      <formula>0</formula>
    </cfRule>
  </conditionalFormatting>
  <conditionalFormatting sqref="B75">
    <cfRule type="cellIs" dxfId="588" priority="1854" operator="equal">
      <formula>0</formula>
    </cfRule>
  </conditionalFormatting>
  <conditionalFormatting sqref="B71">
    <cfRule type="cellIs" dxfId="587" priority="1883" operator="equal">
      <formula>0</formula>
    </cfRule>
  </conditionalFormatting>
  <conditionalFormatting sqref="A75 C75:D75 F75:J75">
    <cfRule type="cellIs" dxfId="586" priority="1856" operator="equal">
      <formula>0</formula>
    </cfRule>
  </conditionalFormatting>
  <conditionalFormatting sqref="A71 C71:D71 F71:J71">
    <cfRule type="cellIs" dxfId="585" priority="1887" operator="equal">
      <formula>0</formula>
    </cfRule>
  </conditionalFormatting>
  <conditionalFormatting sqref="A78 C78:D78 F78:J78">
    <cfRule type="cellIs" dxfId="584" priority="1847" operator="equal">
      <formula>0</formula>
    </cfRule>
  </conditionalFormatting>
  <conditionalFormatting sqref="H78">
    <cfRule type="cellIs" dxfId="583" priority="1846" operator="equal">
      <formula>0</formula>
    </cfRule>
  </conditionalFormatting>
  <conditionalFormatting sqref="A72 C72:D72 F72:J72">
    <cfRule type="cellIs" dxfId="582" priority="1881" operator="equal">
      <formula>0</formula>
    </cfRule>
  </conditionalFormatting>
  <conditionalFormatting sqref="A72 C72:D72 F72:J72">
    <cfRule type="cellIs" dxfId="581" priority="1882" operator="equal">
      <formula>0</formula>
    </cfRule>
  </conditionalFormatting>
  <conditionalFormatting sqref="B76">
    <cfRule type="cellIs" dxfId="580" priority="1851" operator="equal">
      <formula>0</formula>
    </cfRule>
  </conditionalFormatting>
  <conditionalFormatting sqref="H71">
    <cfRule type="cellIs" dxfId="579" priority="1885" operator="equal">
      <formula>0</formula>
    </cfRule>
  </conditionalFormatting>
  <conditionalFormatting sqref="A73 C73:D73 F73:J73">
    <cfRule type="cellIs" dxfId="578" priority="1876" operator="equal">
      <formula>0</formula>
    </cfRule>
  </conditionalFormatting>
  <conditionalFormatting sqref="B71">
    <cfRule type="cellIs" dxfId="577" priority="1884" operator="equal">
      <formula>0</formula>
    </cfRule>
  </conditionalFormatting>
  <conditionalFormatting sqref="B77">
    <cfRule type="cellIs" dxfId="576" priority="1849" operator="equal">
      <formula>0</formula>
    </cfRule>
  </conditionalFormatting>
  <conditionalFormatting sqref="B77">
    <cfRule type="cellIs" dxfId="575" priority="1850" operator="equal">
      <formula>0</formula>
    </cfRule>
  </conditionalFormatting>
  <conditionalFormatting sqref="H75">
    <cfRule type="cellIs" dxfId="574" priority="1855" operator="equal">
      <formula>0</formula>
    </cfRule>
  </conditionalFormatting>
  <conditionalFormatting sqref="B78">
    <cfRule type="cellIs" dxfId="573" priority="1844" operator="equal">
      <formula>0</formula>
    </cfRule>
  </conditionalFormatting>
  <conditionalFormatting sqref="A78 C78:D78 F78:J78">
    <cfRule type="cellIs" dxfId="572" priority="1848" operator="equal">
      <formula>0</formula>
    </cfRule>
  </conditionalFormatting>
  <conditionalFormatting sqref="B76">
    <cfRule type="cellIs" dxfId="571" priority="1852" operator="equal">
      <formula>0</formula>
    </cfRule>
  </conditionalFormatting>
  <conditionalFormatting sqref="A75 C75:D75 F75:J75">
    <cfRule type="cellIs" dxfId="570" priority="1857" operator="equal">
      <formula>0</formula>
    </cfRule>
  </conditionalFormatting>
  <conditionalFormatting sqref="H79">
    <cfRule type="cellIs" dxfId="569" priority="1841" operator="equal">
      <formula>0</formula>
    </cfRule>
  </conditionalFormatting>
  <conditionalFormatting sqref="H72">
    <cfRule type="cellIs" dxfId="568" priority="1880" operator="equal">
      <formula>0</formula>
    </cfRule>
  </conditionalFormatting>
  <conditionalFormatting sqref="B72">
    <cfRule type="cellIs" dxfId="567" priority="1879" operator="equal">
      <formula>0</formula>
    </cfRule>
  </conditionalFormatting>
  <conditionalFormatting sqref="B72">
    <cfRule type="cellIs" dxfId="566" priority="1878" operator="equal">
      <formula>0</formula>
    </cfRule>
  </conditionalFormatting>
  <conditionalFormatting sqref="A73 C73:D73 F73:J73">
    <cfRule type="cellIs" dxfId="565" priority="1877" operator="equal">
      <formula>0</formula>
    </cfRule>
  </conditionalFormatting>
  <conditionalFormatting sqref="A79 C79:D79 F79:J79">
    <cfRule type="cellIs" dxfId="564" priority="1843" operator="equal">
      <formula>0</formula>
    </cfRule>
  </conditionalFormatting>
  <conditionalFormatting sqref="B78">
    <cfRule type="cellIs" dxfId="563" priority="1845" operator="equal">
      <formula>0</formula>
    </cfRule>
  </conditionalFormatting>
  <conditionalFormatting sqref="B79">
    <cfRule type="cellIs" dxfId="562" priority="1839" operator="equal">
      <formula>0</formula>
    </cfRule>
  </conditionalFormatting>
  <conditionalFormatting sqref="A80 C80:D80 F80:J80">
    <cfRule type="cellIs" dxfId="561" priority="1837" operator="equal">
      <formula>0</formula>
    </cfRule>
  </conditionalFormatting>
  <conditionalFormatting sqref="H80">
    <cfRule type="cellIs" dxfId="560" priority="1836" operator="equal">
      <formula>0</formula>
    </cfRule>
  </conditionalFormatting>
  <conditionalFormatting sqref="H73">
    <cfRule type="cellIs" dxfId="559" priority="1875" operator="equal">
      <formula>0</formula>
    </cfRule>
  </conditionalFormatting>
  <conditionalFormatting sqref="A74 C74:D74 F74:J74">
    <cfRule type="cellIs" dxfId="558" priority="1872" operator="equal">
      <formula>0</formula>
    </cfRule>
  </conditionalFormatting>
  <conditionalFormatting sqref="H74">
    <cfRule type="cellIs" dxfId="557" priority="1870" operator="equal">
      <formula>0</formula>
    </cfRule>
  </conditionalFormatting>
  <conditionalFormatting sqref="B74">
    <cfRule type="cellIs" dxfId="556" priority="1869" operator="equal">
      <formula>0</formula>
    </cfRule>
  </conditionalFormatting>
  <conditionalFormatting sqref="B74">
    <cfRule type="cellIs" dxfId="555" priority="1868" operator="equal">
      <formula>0</formula>
    </cfRule>
  </conditionalFormatting>
  <conditionalFormatting sqref="A79 C79:D79 F79:J79">
    <cfRule type="cellIs" dxfId="554" priority="1842" operator="equal">
      <formula>0</formula>
    </cfRule>
  </conditionalFormatting>
  <conditionalFormatting sqref="B81">
    <cfRule type="cellIs" dxfId="553" priority="1815" operator="equal">
      <formula>0</formula>
    </cfRule>
  </conditionalFormatting>
  <conditionalFormatting sqref="A74 C74:D74 F74:J74">
    <cfRule type="cellIs" dxfId="552" priority="1871" operator="equal">
      <formula>0</formula>
    </cfRule>
  </conditionalFormatting>
  <conditionalFormatting sqref="B79">
    <cfRule type="cellIs" dxfId="551" priority="1840" operator="equal">
      <formula>0</formula>
    </cfRule>
  </conditionalFormatting>
  <conditionalFormatting sqref="B73">
    <cfRule type="cellIs" dxfId="550" priority="1874" operator="equal">
      <formula>0</formula>
    </cfRule>
  </conditionalFormatting>
  <conditionalFormatting sqref="B73">
    <cfRule type="cellIs" dxfId="549" priority="1873" operator="equal">
      <formula>0</formula>
    </cfRule>
  </conditionalFormatting>
  <conditionalFormatting sqref="A80 C80:D80 F80:J80">
    <cfRule type="cellIs" dxfId="548" priority="1838" operator="equal">
      <formula>0</formula>
    </cfRule>
  </conditionalFormatting>
  <conditionalFormatting sqref="B80">
    <cfRule type="cellIs" dxfId="547" priority="1835" operator="equal">
      <formula>0</formula>
    </cfRule>
  </conditionalFormatting>
  <conditionalFormatting sqref="B80">
    <cfRule type="cellIs" dxfId="546" priority="1834" operator="equal">
      <formula>0</formula>
    </cfRule>
  </conditionalFormatting>
  <conditionalFormatting sqref="B81">
    <cfRule type="cellIs" dxfId="545" priority="1814" operator="equal">
      <formula>0</formula>
    </cfRule>
  </conditionalFormatting>
  <conditionalFormatting sqref="B82">
    <cfRule type="cellIs" dxfId="544" priority="1804" operator="equal">
      <formula>0</formula>
    </cfRule>
  </conditionalFormatting>
  <conditionalFormatting sqref="B82">
    <cfRule type="cellIs" dxfId="543" priority="1805" operator="equal">
      <formula>0</formula>
    </cfRule>
  </conditionalFormatting>
  <conditionalFormatting sqref="A81 C81:D81 F81:J81">
    <cfRule type="cellIs" dxfId="542" priority="1818" operator="equal">
      <formula>0</formula>
    </cfRule>
  </conditionalFormatting>
  <conditionalFormatting sqref="H81">
    <cfRule type="cellIs" dxfId="541" priority="1816" operator="equal">
      <formula>0</formula>
    </cfRule>
  </conditionalFormatting>
  <conditionalFormatting sqref="A82 C82:D82 F82:J82">
    <cfRule type="cellIs" dxfId="540" priority="1808" operator="equal">
      <formula>0</formula>
    </cfRule>
  </conditionalFormatting>
  <conditionalFormatting sqref="A82 C82:D82 F82:J82">
    <cfRule type="cellIs" dxfId="539" priority="1807" operator="equal">
      <formula>0</formula>
    </cfRule>
  </conditionalFormatting>
  <conditionalFormatting sqref="A81 C81:D81 F81:J81">
    <cfRule type="cellIs" dxfId="538" priority="1817" operator="equal">
      <formula>0</formula>
    </cfRule>
  </conditionalFormatting>
  <conditionalFormatting sqref="H82">
    <cfRule type="cellIs" dxfId="537" priority="1806" operator="equal">
      <formula>0</formula>
    </cfRule>
  </conditionalFormatting>
  <conditionalFormatting sqref="B91">
    <cfRule type="cellIs" dxfId="536" priority="1652" operator="equal">
      <formula>0</formula>
    </cfRule>
  </conditionalFormatting>
  <conditionalFormatting sqref="H92:H93">
    <cfRule type="cellIs" dxfId="535" priority="1643" operator="equal">
      <formula>0</formula>
    </cfRule>
  </conditionalFormatting>
  <conditionalFormatting sqref="B92">
    <cfRule type="cellIs" dxfId="534" priority="1642" operator="equal">
      <formula>0</formula>
    </cfRule>
  </conditionalFormatting>
  <conditionalFormatting sqref="H91">
    <cfRule type="cellIs" dxfId="533" priority="1653" operator="equal">
      <formula>0</formula>
    </cfRule>
  </conditionalFormatting>
  <conditionalFormatting sqref="A91 C91:D91 F91:J91">
    <cfRule type="cellIs" dxfId="532" priority="1654" operator="equal">
      <formula>0</formula>
    </cfRule>
  </conditionalFormatting>
  <conditionalFormatting sqref="A95:A99 F95:J99">
    <cfRule type="cellIs" dxfId="531" priority="1628" operator="equal">
      <formula>0</formula>
    </cfRule>
  </conditionalFormatting>
  <conditionalFormatting sqref="B91">
    <cfRule type="cellIs" dxfId="530" priority="1651" operator="equal">
      <formula>0</formula>
    </cfRule>
  </conditionalFormatting>
  <conditionalFormatting sqref="A92:A93 C92:D93 F92:J93">
    <cfRule type="cellIs" dxfId="529" priority="1645" operator="equal">
      <formula>0</formula>
    </cfRule>
  </conditionalFormatting>
  <conditionalFormatting sqref="H94">
    <cfRule type="cellIs" dxfId="528" priority="1636" operator="equal">
      <formula>0</formula>
    </cfRule>
  </conditionalFormatting>
  <conditionalFormatting sqref="B92">
    <cfRule type="cellIs" dxfId="527" priority="1641" operator="equal">
      <formula>0</formula>
    </cfRule>
  </conditionalFormatting>
  <conditionalFormatting sqref="A91 C91:D91 F91:J91">
    <cfRule type="cellIs" dxfId="526" priority="1655" operator="equal">
      <formula>0</formula>
    </cfRule>
  </conditionalFormatting>
  <conditionalFormatting sqref="A101:A102 C101:D102 F101:J102">
    <cfRule type="cellIs" dxfId="525" priority="1618" operator="equal">
      <formula>0</formula>
    </cfRule>
  </conditionalFormatting>
  <conditionalFormatting sqref="A92:A93 C92:D93 F92:J93">
    <cfRule type="cellIs" dxfId="524" priority="1644" operator="equal">
      <formula>0</formula>
    </cfRule>
  </conditionalFormatting>
  <conditionalFormatting sqref="B103">
    <cfRule type="cellIs" dxfId="523" priority="1594" operator="equal">
      <formula>0</formula>
    </cfRule>
  </conditionalFormatting>
  <conditionalFormatting sqref="A94 C94:D94 F94:J94">
    <cfRule type="cellIs" dxfId="522" priority="1638" operator="equal">
      <formula>0</formula>
    </cfRule>
  </conditionalFormatting>
  <conditionalFormatting sqref="A94 C94:D94 F94:J94">
    <cfRule type="cellIs" dxfId="521" priority="1637" operator="equal">
      <formula>0</formula>
    </cfRule>
  </conditionalFormatting>
  <conditionalFormatting sqref="A103 C103:D103 F103:J103">
    <cfRule type="cellIs" dxfId="520" priority="1598" operator="equal">
      <formula>0</formula>
    </cfRule>
  </conditionalFormatting>
  <conditionalFormatting sqref="A104 C104:D104 F104:J104">
    <cfRule type="cellIs" dxfId="519" priority="1592" operator="equal">
      <formula>0</formula>
    </cfRule>
  </conditionalFormatting>
  <conditionalFormatting sqref="B103">
    <cfRule type="cellIs" dxfId="518" priority="1595" operator="equal">
      <formula>0</formula>
    </cfRule>
  </conditionalFormatting>
  <conditionalFormatting sqref="H103">
    <cfRule type="cellIs" dxfId="517" priority="1596" operator="equal">
      <formula>0</formula>
    </cfRule>
  </conditionalFormatting>
  <conditionalFormatting sqref="A95:A99 F95:J99">
    <cfRule type="cellIs" dxfId="516" priority="1627" operator="equal">
      <formula>0</formula>
    </cfRule>
  </conditionalFormatting>
  <conditionalFormatting sqref="B101">
    <cfRule type="cellIs" dxfId="515" priority="1614" operator="equal">
      <formula>0</formula>
    </cfRule>
  </conditionalFormatting>
  <conditionalFormatting sqref="H101:H102">
    <cfRule type="cellIs" dxfId="514" priority="1616" operator="equal">
      <formula>0</formula>
    </cfRule>
  </conditionalFormatting>
  <conditionalFormatting sqref="A101:A102 C101:D102 F101:J102">
    <cfRule type="cellIs" dxfId="513" priority="1617" operator="equal">
      <formula>0</formula>
    </cfRule>
  </conditionalFormatting>
  <conditionalFormatting sqref="H95:H99">
    <cfRule type="cellIs" dxfId="512" priority="1626" operator="equal">
      <formula>0</formula>
    </cfRule>
  </conditionalFormatting>
  <conditionalFormatting sqref="A104 C104:D104 F104:J104">
    <cfRule type="cellIs" dxfId="511" priority="1593" operator="equal">
      <formula>0</formula>
    </cfRule>
  </conditionalFormatting>
  <conditionalFormatting sqref="B101">
    <cfRule type="cellIs" dxfId="510" priority="1615" operator="equal">
      <formula>0</formula>
    </cfRule>
  </conditionalFormatting>
  <conditionalFormatting sqref="H104">
    <cfRule type="cellIs" dxfId="509" priority="1591" operator="equal">
      <formula>0</formula>
    </cfRule>
  </conditionalFormatting>
  <conditionalFormatting sqref="A103 C103:D103 F103:J103">
    <cfRule type="cellIs" dxfId="508" priority="1597" operator="equal">
      <formula>0</formula>
    </cfRule>
  </conditionalFormatting>
  <conditionalFormatting sqref="B114">
    <cfRule type="cellIs" dxfId="507" priority="1515" operator="equal">
      <formula>0</formula>
    </cfRule>
  </conditionalFormatting>
  <conditionalFormatting sqref="A114 D114 F114:J114">
    <cfRule type="cellIs" dxfId="506" priority="1517" operator="equal">
      <formula>0</formula>
    </cfRule>
  </conditionalFormatting>
  <conditionalFormatting sqref="H114">
    <cfRule type="cellIs" dxfId="505" priority="1516" operator="equal">
      <formula>0</formula>
    </cfRule>
  </conditionalFormatting>
  <conditionalFormatting sqref="A114 D114 F114:J114">
    <cfRule type="cellIs" dxfId="504" priority="1518" operator="equal">
      <formula>0</formula>
    </cfRule>
  </conditionalFormatting>
  <conditionalFormatting sqref="B114">
    <cfRule type="cellIs" dxfId="503" priority="1514" operator="equal">
      <formula>0</formula>
    </cfRule>
  </conditionalFormatting>
  <conditionalFormatting sqref="B118">
    <cfRule type="cellIs" dxfId="502" priority="1498" operator="equal">
      <formula>0</formula>
    </cfRule>
  </conditionalFormatting>
  <conditionalFormatting sqref="B118">
    <cfRule type="cellIs" dxfId="501" priority="1499" operator="equal">
      <formula>0</formula>
    </cfRule>
  </conditionalFormatting>
  <conditionalFormatting sqref="A118 C118:D118 F118:J118">
    <cfRule type="cellIs" dxfId="500" priority="1501" operator="equal">
      <formula>0</formula>
    </cfRule>
  </conditionalFormatting>
  <conditionalFormatting sqref="H118">
    <cfRule type="cellIs" dxfId="499" priority="1500" operator="equal">
      <formula>0</formula>
    </cfRule>
  </conditionalFormatting>
  <conditionalFormatting sqref="A118 C118:D118 F118:J118">
    <cfRule type="cellIs" dxfId="498" priority="1502" operator="equal">
      <formula>0</formula>
    </cfRule>
  </conditionalFormatting>
  <conditionalFormatting sqref="C114">
    <cfRule type="cellIs" dxfId="497" priority="1511" operator="equal">
      <formula>0</formula>
    </cfRule>
  </conditionalFormatting>
  <conditionalFormatting sqref="C114">
    <cfRule type="cellIs" dxfId="496" priority="1510" operator="equal">
      <formula>0</formula>
    </cfRule>
  </conditionalFormatting>
  <conditionalFormatting sqref="H128">
    <cfRule type="cellIs" dxfId="495" priority="1401" operator="equal">
      <formula>0</formula>
    </cfRule>
  </conditionalFormatting>
  <conditionalFormatting sqref="H129">
    <cfRule type="cellIs" dxfId="494" priority="1396" operator="equal">
      <formula>0</formula>
    </cfRule>
  </conditionalFormatting>
  <conditionalFormatting sqref="H130">
    <cfRule type="cellIs" dxfId="493" priority="1386" operator="equal">
      <formula>0</formula>
    </cfRule>
  </conditionalFormatting>
  <conditionalFormatting sqref="A129 C129:D129 F129:J129">
    <cfRule type="cellIs" dxfId="492" priority="1397" operator="equal">
      <formula>0</formula>
    </cfRule>
  </conditionalFormatting>
  <conditionalFormatting sqref="B129">
    <cfRule type="cellIs" dxfId="491" priority="1394" operator="equal">
      <formula>0</formula>
    </cfRule>
  </conditionalFormatting>
  <conditionalFormatting sqref="B129">
    <cfRule type="cellIs" dxfId="490" priority="1395" operator="equal">
      <formula>0</formula>
    </cfRule>
  </conditionalFormatting>
  <conditionalFormatting sqref="A128 C128:D128 F128:J128">
    <cfRule type="cellIs" dxfId="489" priority="1403" operator="equal">
      <formula>0</formula>
    </cfRule>
  </conditionalFormatting>
  <conditionalFormatting sqref="B128">
    <cfRule type="cellIs" dxfId="488" priority="1400" operator="equal">
      <formula>0</formula>
    </cfRule>
  </conditionalFormatting>
  <conditionalFormatting sqref="B128">
    <cfRule type="cellIs" dxfId="487" priority="1399" operator="equal">
      <formula>0</formula>
    </cfRule>
  </conditionalFormatting>
  <conditionalFormatting sqref="A129 C129:D129 F129:J129">
    <cfRule type="cellIs" dxfId="486" priority="1398" operator="equal">
      <formula>0</formula>
    </cfRule>
  </conditionalFormatting>
  <conditionalFormatting sqref="A128 C128:D128 F128:J128">
    <cfRule type="cellIs" dxfId="485" priority="1402" operator="equal">
      <formula>0</formula>
    </cfRule>
  </conditionalFormatting>
  <conditionalFormatting sqref="B130">
    <cfRule type="cellIs" dxfId="484" priority="1385" operator="equal">
      <formula>0</formula>
    </cfRule>
  </conditionalFormatting>
  <conditionalFormatting sqref="B130">
    <cfRule type="cellIs" dxfId="483" priority="1384" operator="equal">
      <formula>0</formula>
    </cfRule>
  </conditionalFormatting>
  <conditionalFormatting sqref="A131 C131:D131 F131:J131">
    <cfRule type="cellIs" dxfId="482" priority="1382" operator="equal">
      <formula>0</formula>
    </cfRule>
  </conditionalFormatting>
  <conditionalFormatting sqref="A131 C131:D131 F131:J131">
    <cfRule type="cellIs" dxfId="481" priority="1383" operator="equal">
      <formula>0</formula>
    </cfRule>
  </conditionalFormatting>
  <conditionalFormatting sqref="A130 C130:D130 F130:J130">
    <cfRule type="cellIs" dxfId="480" priority="1388" operator="equal">
      <formula>0</formula>
    </cfRule>
  </conditionalFormatting>
  <conditionalFormatting sqref="A130 C130:D130 F130:J130">
    <cfRule type="cellIs" dxfId="479" priority="1387" operator="equal">
      <formula>0</formula>
    </cfRule>
  </conditionalFormatting>
  <conditionalFormatting sqref="C132:D132 A132 F132:J132">
    <cfRule type="cellIs" dxfId="478" priority="1298" operator="equal">
      <formula>0</formula>
    </cfRule>
  </conditionalFormatting>
  <conditionalFormatting sqref="C132:D132 A132 F132:J132">
    <cfRule type="cellIs" dxfId="477" priority="1297" operator="equal">
      <formula>0</formula>
    </cfRule>
  </conditionalFormatting>
  <conditionalFormatting sqref="B132">
    <cfRule type="cellIs" dxfId="476" priority="1295" operator="equal">
      <formula>0</formula>
    </cfRule>
  </conditionalFormatting>
  <conditionalFormatting sqref="H132">
    <cfRule type="cellIs" dxfId="475" priority="1296" operator="equal">
      <formula>0</formula>
    </cfRule>
  </conditionalFormatting>
  <conditionalFormatting sqref="H131">
    <cfRule type="cellIs" dxfId="474" priority="1381" operator="equal">
      <formula>0</formula>
    </cfRule>
  </conditionalFormatting>
  <conditionalFormatting sqref="B131">
    <cfRule type="cellIs" dxfId="473" priority="1379" operator="equal">
      <formula>0</formula>
    </cfRule>
  </conditionalFormatting>
  <conditionalFormatting sqref="B131">
    <cfRule type="cellIs" dxfId="472" priority="1380" operator="equal">
      <formula>0</formula>
    </cfRule>
  </conditionalFormatting>
  <conditionalFormatting sqref="B142">
    <cfRule type="cellIs" dxfId="471" priority="1267" operator="equal">
      <formula>0</formula>
    </cfRule>
  </conditionalFormatting>
  <conditionalFormatting sqref="B132">
    <cfRule type="cellIs" dxfId="470" priority="1294" operator="equal">
      <formula>0</formula>
    </cfRule>
  </conditionalFormatting>
  <conditionalFormatting sqref="B142">
    <cfRule type="cellIs" dxfId="469" priority="1266" operator="equal">
      <formula>0</formula>
    </cfRule>
  </conditionalFormatting>
  <conditionalFormatting sqref="A142 C142:D142 F142:J142">
    <cfRule type="cellIs" dxfId="468" priority="1270" operator="equal">
      <formula>0</formula>
    </cfRule>
  </conditionalFormatting>
  <conditionalFormatting sqref="H142">
    <cfRule type="cellIs" dxfId="467" priority="1268" operator="equal">
      <formula>0</formula>
    </cfRule>
  </conditionalFormatting>
  <conditionalFormatting sqref="A142 C142:D142 F142:J142">
    <cfRule type="cellIs" dxfId="466" priority="1269" operator="equal">
      <formula>0</formula>
    </cfRule>
  </conditionalFormatting>
  <conditionalFormatting sqref="B143">
    <cfRule type="cellIs" dxfId="465" priority="1257" operator="equal">
      <formula>0</formula>
    </cfRule>
  </conditionalFormatting>
  <conditionalFormatting sqref="H143">
    <cfRule type="cellIs" dxfId="464" priority="1258" operator="equal">
      <formula>0</formula>
    </cfRule>
  </conditionalFormatting>
  <conditionalFormatting sqref="A143 C143:D143 F143:J143">
    <cfRule type="cellIs" dxfId="463" priority="1260" operator="equal">
      <formula>0</formula>
    </cfRule>
  </conditionalFormatting>
  <conditionalFormatting sqref="A143 C143:D143 F143:J143">
    <cfRule type="cellIs" dxfId="462" priority="1259" operator="equal">
      <formula>0</formula>
    </cfRule>
  </conditionalFormatting>
  <conditionalFormatting sqref="C153:D153 A153 F153:J153">
    <cfRule type="cellIs" dxfId="461" priority="1240" operator="equal">
      <formula>0</formula>
    </cfRule>
  </conditionalFormatting>
  <conditionalFormatting sqref="C153:D153 A153 F153:J153">
    <cfRule type="cellIs" dxfId="460" priority="1239" operator="equal">
      <formula>0</formula>
    </cfRule>
  </conditionalFormatting>
  <conditionalFormatting sqref="B143">
    <cfRule type="cellIs" dxfId="459" priority="1256" operator="equal">
      <formula>0</formula>
    </cfRule>
  </conditionalFormatting>
  <conditionalFormatting sqref="C151:D151 A151 F151:J151">
    <cfRule type="cellIs" dxfId="458" priority="1250" operator="equal">
      <formula>0</formula>
    </cfRule>
  </conditionalFormatting>
  <conditionalFormatting sqref="B153">
    <cfRule type="cellIs" dxfId="457" priority="1236" operator="equal">
      <formula>0</formula>
    </cfRule>
  </conditionalFormatting>
  <conditionalFormatting sqref="H153">
    <cfRule type="cellIs" dxfId="456" priority="1238" operator="equal">
      <formula>0</formula>
    </cfRule>
  </conditionalFormatting>
  <conditionalFormatting sqref="B153">
    <cfRule type="cellIs" dxfId="455" priority="1237" operator="equal">
      <formula>0</formula>
    </cfRule>
  </conditionalFormatting>
  <conditionalFormatting sqref="C152:D152 A152 F152:J152">
    <cfRule type="cellIs" dxfId="454" priority="1244" operator="equal">
      <formula>0</formula>
    </cfRule>
  </conditionalFormatting>
  <conditionalFormatting sqref="H154">
    <cfRule type="cellIs" dxfId="453" priority="1228" operator="equal">
      <formula>0</formula>
    </cfRule>
  </conditionalFormatting>
  <conditionalFormatting sqref="B152">
    <cfRule type="cellIs" dxfId="452" priority="1241" operator="equal">
      <formula>0</formula>
    </cfRule>
  </conditionalFormatting>
  <conditionalFormatting sqref="B151">
    <cfRule type="cellIs" dxfId="451" priority="1246" operator="equal">
      <formula>0</formula>
    </cfRule>
  </conditionalFormatting>
  <conditionalFormatting sqref="C152:D152 A152 F152:J152">
    <cfRule type="cellIs" dxfId="450" priority="1245" operator="equal">
      <formula>0</formula>
    </cfRule>
  </conditionalFormatting>
  <conditionalFormatting sqref="C154:D154 A154 F154:J154">
    <cfRule type="cellIs" dxfId="449" priority="1230" operator="equal">
      <formula>0</formula>
    </cfRule>
  </conditionalFormatting>
  <conditionalFormatting sqref="H152">
    <cfRule type="cellIs" dxfId="448" priority="1243" operator="equal">
      <formula>0</formula>
    </cfRule>
  </conditionalFormatting>
  <conditionalFormatting sqref="B152">
    <cfRule type="cellIs" dxfId="447" priority="1242" operator="equal">
      <formula>0</formula>
    </cfRule>
  </conditionalFormatting>
  <conditionalFormatting sqref="H151">
    <cfRule type="cellIs" dxfId="446" priority="1248" operator="equal">
      <formula>0</formula>
    </cfRule>
  </conditionalFormatting>
  <conditionalFormatting sqref="B151">
    <cfRule type="cellIs" dxfId="445" priority="1247" operator="equal">
      <formula>0</formula>
    </cfRule>
  </conditionalFormatting>
  <conditionalFormatting sqref="C154:D154 A154 F154:J154">
    <cfRule type="cellIs" dxfId="444" priority="1229" operator="equal">
      <formula>0</formula>
    </cfRule>
  </conditionalFormatting>
  <conditionalFormatting sqref="C151:D151 A151 F151:J151">
    <cfRule type="cellIs" dxfId="443" priority="1249" operator="equal">
      <formula>0</formula>
    </cfRule>
  </conditionalFormatting>
  <conditionalFormatting sqref="H181">
    <cfRule type="cellIs" dxfId="442" priority="1033" operator="equal">
      <formula>0</formula>
    </cfRule>
  </conditionalFormatting>
  <conditionalFormatting sqref="B181">
    <cfRule type="cellIs" dxfId="441" priority="1032" operator="equal">
      <formula>0</formula>
    </cfRule>
  </conditionalFormatting>
  <conditionalFormatting sqref="A181 C181:D181 F181:J181">
    <cfRule type="cellIs" dxfId="440" priority="1035" operator="equal">
      <formula>0</formula>
    </cfRule>
  </conditionalFormatting>
  <conditionalFormatting sqref="H182">
    <cfRule type="cellIs" dxfId="439" priority="1028" operator="equal">
      <formula>0</formula>
    </cfRule>
  </conditionalFormatting>
  <conditionalFormatting sqref="B182">
    <cfRule type="cellIs" dxfId="438" priority="1027" operator="equal">
      <formula>0</formula>
    </cfRule>
  </conditionalFormatting>
  <conditionalFormatting sqref="A182 C182:D182 F182:J182">
    <cfRule type="cellIs" dxfId="437" priority="1030" operator="equal">
      <formula>0</formula>
    </cfRule>
  </conditionalFormatting>
  <conditionalFormatting sqref="A182 C182:D182 F182:J182">
    <cfRule type="cellIs" dxfId="436" priority="1029" operator="equal">
      <formula>0</formula>
    </cfRule>
  </conditionalFormatting>
  <conditionalFormatting sqref="A181 C181:D181 F181:J181">
    <cfRule type="cellIs" dxfId="435" priority="1034" operator="equal">
      <formula>0</formula>
    </cfRule>
  </conditionalFormatting>
  <conditionalFormatting sqref="B182">
    <cfRule type="cellIs" dxfId="434" priority="1026" operator="equal">
      <formula>0</formula>
    </cfRule>
  </conditionalFormatting>
  <conditionalFormatting sqref="B181">
    <cfRule type="cellIs" dxfId="433" priority="1031" operator="equal">
      <formula>0</formula>
    </cfRule>
  </conditionalFormatting>
  <conditionalFormatting sqref="A192:J192">
    <cfRule type="cellIs" dxfId="432" priority="993" operator="equal">
      <formula>0</formula>
    </cfRule>
  </conditionalFormatting>
  <conditionalFormatting sqref="A14">
    <cfRule type="cellIs" dxfId="431" priority="990" operator="equal">
      <formula>0</formula>
    </cfRule>
  </conditionalFormatting>
  <conditionalFormatting sqref="A13">
    <cfRule type="cellIs" dxfId="430" priority="988" operator="equal">
      <formula>0</formula>
    </cfRule>
  </conditionalFormatting>
  <conditionalFormatting sqref="E39 E37">
    <cfRule type="cellIs" dxfId="429" priority="960" operator="equal">
      <formula>0</formula>
    </cfRule>
  </conditionalFormatting>
  <conditionalFormatting sqref="E39 E37">
    <cfRule type="cellIs" dxfId="428" priority="959" operator="equal">
      <formula>0</formula>
    </cfRule>
  </conditionalFormatting>
  <conditionalFormatting sqref="E23 E36 E34 E56 E43">
    <cfRule type="cellIs" dxfId="427" priority="964" operator="equal">
      <formula>0</formula>
    </cfRule>
  </conditionalFormatting>
  <conditionalFormatting sqref="E34 E56 E43">
    <cfRule type="cellIs" dxfId="426" priority="963" operator="equal">
      <formula>0</formula>
    </cfRule>
  </conditionalFormatting>
  <conditionalFormatting sqref="E44">
    <cfRule type="cellIs" dxfId="425" priority="958" operator="equal">
      <formula>0</formula>
    </cfRule>
  </conditionalFormatting>
  <conditionalFormatting sqref="E57">
    <cfRule type="cellIs" dxfId="424" priority="954" operator="equal">
      <formula>0</formula>
    </cfRule>
  </conditionalFormatting>
  <conditionalFormatting sqref="E44">
    <cfRule type="cellIs" dxfId="423" priority="957" operator="equal">
      <formula>0</formula>
    </cfRule>
  </conditionalFormatting>
  <conditionalFormatting sqref="E27">
    <cfRule type="cellIs" dxfId="422" priority="921" operator="equal">
      <formula>0</formula>
    </cfRule>
  </conditionalFormatting>
  <conditionalFormatting sqref="E57">
    <cfRule type="cellIs" dxfId="421" priority="953" operator="equal">
      <formula>0</formula>
    </cfRule>
  </conditionalFormatting>
  <conditionalFormatting sqref="E24">
    <cfRule type="cellIs" dxfId="420" priority="948" operator="equal">
      <formula>0</formula>
    </cfRule>
  </conditionalFormatting>
  <conditionalFormatting sqref="E24">
    <cfRule type="cellIs" dxfId="419" priority="947" operator="equal">
      <formula>0</formula>
    </cfRule>
  </conditionalFormatting>
  <conditionalFormatting sqref="E35">
    <cfRule type="cellIs" dxfId="418" priority="945" operator="equal">
      <formula>0</formula>
    </cfRule>
  </conditionalFormatting>
  <conditionalFormatting sqref="E38">
    <cfRule type="cellIs" dxfId="417" priority="944" operator="equal">
      <formula>0</formula>
    </cfRule>
  </conditionalFormatting>
  <conditionalFormatting sqref="E27">
    <cfRule type="cellIs" dxfId="416" priority="922" operator="equal">
      <formula>0</formula>
    </cfRule>
  </conditionalFormatting>
  <conditionalFormatting sqref="E40:E41">
    <cfRule type="cellIs" dxfId="415" priority="942" operator="equal">
      <formula>0</formula>
    </cfRule>
  </conditionalFormatting>
  <conditionalFormatting sqref="E40:E41">
    <cfRule type="cellIs" dxfId="414" priority="941" operator="equal">
      <formula>0</formula>
    </cfRule>
  </conditionalFormatting>
  <conditionalFormatting sqref="E32">
    <cfRule type="cellIs" dxfId="413" priority="896" operator="equal">
      <formula>0</formula>
    </cfRule>
  </conditionalFormatting>
  <conditionalFormatting sqref="E35">
    <cfRule type="cellIs" dxfId="412" priority="946" operator="equal">
      <formula>0</formula>
    </cfRule>
  </conditionalFormatting>
  <conditionalFormatting sqref="E38">
    <cfRule type="cellIs" dxfId="411" priority="943" operator="equal">
      <formula>0</formula>
    </cfRule>
  </conditionalFormatting>
  <conditionalFormatting sqref="E33">
    <cfRule type="cellIs" dxfId="410" priority="893" operator="equal">
      <formula>0</formula>
    </cfRule>
  </conditionalFormatting>
  <conditionalFormatting sqref="E33">
    <cfRule type="cellIs" dxfId="409" priority="894" operator="equal">
      <formula>0</formula>
    </cfRule>
  </conditionalFormatting>
  <conditionalFormatting sqref="E25">
    <cfRule type="cellIs" dxfId="408" priority="933" operator="equal">
      <formula>0</formula>
    </cfRule>
  </conditionalFormatting>
  <conditionalFormatting sqref="E26">
    <cfRule type="cellIs" dxfId="407" priority="932" operator="equal">
      <formula>0</formula>
    </cfRule>
  </conditionalFormatting>
  <conditionalFormatting sqref="E26">
    <cfRule type="cellIs" dxfId="406" priority="931" operator="equal">
      <formula>0</formula>
    </cfRule>
  </conditionalFormatting>
  <conditionalFormatting sqref="E32">
    <cfRule type="cellIs" dxfId="405" priority="895" operator="equal">
      <formula>0</formula>
    </cfRule>
  </conditionalFormatting>
  <conditionalFormatting sqref="E28">
    <cfRule type="cellIs" dxfId="404" priority="919" operator="equal">
      <formula>0</formula>
    </cfRule>
  </conditionalFormatting>
  <conditionalFormatting sqref="E25">
    <cfRule type="cellIs" dxfId="403" priority="934" operator="equal">
      <formula>0</formula>
    </cfRule>
  </conditionalFormatting>
  <conditionalFormatting sqref="E28">
    <cfRule type="cellIs" dxfId="402" priority="920" operator="equal">
      <formula>0</formula>
    </cfRule>
  </conditionalFormatting>
  <conditionalFormatting sqref="E30">
    <cfRule type="cellIs" dxfId="401" priority="914" operator="equal">
      <formula>0</formula>
    </cfRule>
  </conditionalFormatting>
  <conditionalFormatting sqref="E30">
    <cfRule type="cellIs" dxfId="400" priority="913" operator="equal">
      <formula>0</formula>
    </cfRule>
  </conditionalFormatting>
  <conditionalFormatting sqref="E31">
    <cfRule type="cellIs" dxfId="399" priority="897" operator="equal">
      <formula>0</formula>
    </cfRule>
  </conditionalFormatting>
  <conditionalFormatting sqref="E46">
    <cfRule type="cellIs" dxfId="398" priority="878" operator="equal">
      <formula>0</formula>
    </cfRule>
  </conditionalFormatting>
  <conditionalFormatting sqref="E47">
    <cfRule type="cellIs" dxfId="397" priority="875" operator="equal">
      <formula>0</formula>
    </cfRule>
  </conditionalFormatting>
  <conditionalFormatting sqref="E48">
    <cfRule type="cellIs" dxfId="396" priority="874" operator="equal">
      <formula>0</formula>
    </cfRule>
  </conditionalFormatting>
  <conditionalFormatting sqref="E48">
    <cfRule type="cellIs" dxfId="395" priority="873" operator="equal">
      <formula>0</formula>
    </cfRule>
  </conditionalFormatting>
  <conditionalFormatting sqref="E49">
    <cfRule type="cellIs" dxfId="394" priority="872" operator="equal">
      <formula>0</formula>
    </cfRule>
  </conditionalFormatting>
  <conditionalFormatting sqref="E29">
    <cfRule type="cellIs" dxfId="393" priority="906" operator="equal">
      <formula>0</formula>
    </cfRule>
  </conditionalFormatting>
  <conditionalFormatting sqref="E29">
    <cfRule type="cellIs" dxfId="392" priority="905" operator="equal">
      <formula>0</formula>
    </cfRule>
  </conditionalFormatting>
  <conditionalFormatting sqref="E54">
    <cfRule type="cellIs" dxfId="391" priority="859" operator="equal">
      <formula>0</formula>
    </cfRule>
  </conditionalFormatting>
  <conditionalFormatting sqref="E31">
    <cfRule type="cellIs" dxfId="390" priority="898" operator="equal">
      <formula>0</formula>
    </cfRule>
  </conditionalFormatting>
  <conditionalFormatting sqref="E49">
    <cfRule type="cellIs" dxfId="389" priority="871" operator="equal">
      <formula>0</formula>
    </cfRule>
  </conditionalFormatting>
  <conditionalFormatting sqref="E46">
    <cfRule type="cellIs" dxfId="388" priority="877" operator="equal">
      <formula>0</formula>
    </cfRule>
  </conditionalFormatting>
  <conditionalFormatting sqref="E54">
    <cfRule type="cellIs" dxfId="387" priority="860" operator="equal">
      <formula>0</formula>
    </cfRule>
  </conditionalFormatting>
  <conditionalFormatting sqref="E55">
    <cfRule type="cellIs" dxfId="386" priority="844" operator="equal">
      <formula>0</formula>
    </cfRule>
  </conditionalFormatting>
  <conditionalFormatting sqref="E55">
    <cfRule type="cellIs" dxfId="385" priority="843" operator="equal">
      <formula>0</formula>
    </cfRule>
  </conditionalFormatting>
  <conditionalFormatting sqref="E50">
    <cfRule type="cellIs" dxfId="384" priority="870" operator="equal">
      <formula>0</formula>
    </cfRule>
  </conditionalFormatting>
  <conditionalFormatting sqref="E83">
    <cfRule type="cellIs" dxfId="383" priority="838" operator="equal">
      <formula>0</formula>
    </cfRule>
  </conditionalFormatting>
  <conditionalFormatting sqref="E53">
    <cfRule type="cellIs" dxfId="382" priority="862" operator="equal">
      <formula>0</formula>
    </cfRule>
  </conditionalFormatting>
  <conditionalFormatting sqref="E53">
    <cfRule type="cellIs" dxfId="381" priority="861" operator="equal">
      <formula>0</formula>
    </cfRule>
  </conditionalFormatting>
  <conditionalFormatting sqref="E45">
    <cfRule type="cellIs" dxfId="380" priority="882" operator="equal">
      <formula>0</formula>
    </cfRule>
  </conditionalFormatting>
  <conditionalFormatting sqref="E45">
    <cfRule type="cellIs" dxfId="379" priority="881" operator="equal">
      <formula>0</formula>
    </cfRule>
  </conditionalFormatting>
  <conditionalFormatting sqref="E42">
    <cfRule type="cellIs" dxfId="378" priority="867" operator="equal">
      <formula>0</formula>
    </cfRule>
  </conditionalFormatting>
  <conditionalFormatting sqref="E51">
    <cfRule type="cellIs" dxfId="377" priority="866" operator="equal">
      <formula>0</formula>
    </cfRule>
  </conditionalFormatting>
  <conditionalFormatting sqref="E47">
    <cfRule type="cellIs" dxfId="376" priority="876" operator="equal">
      <formula>0</formula>
    </cfRule>
  </conditionalFormatting>
  <conditionalFormatting sqref="E58">
    <cfRule type="cellIs" dxfId="375" priority="842" operator="equal">
      <formula>0</formula>
    </cfRule>
  </conditionalFormatting>
  <conditionalFormatting sqref="E51">
    <cfRule type="cellIs" dxfId="374" priority="865" operator="equal">
      <formula>0</formula>
    </cfRule>
  </conditionalFormatting>
  <conditionalFormatting sqref="E50">
    <cfRule type="cellIs" dxfId="373" priority="869" operator="equal">
      <formula>0</formula>
    </cfRule>
  </conditionalFormatting>
  <conditionalFormatting sqref="E83">
    <cfRule type="cellIs" dxfId="372" priority="837" operator="equal">
      <formula>0</formula>
    </cfRule>
  </conditionalFormatting>
  <conditionalFormatting sqref="E42">
    <cfRule type="cellIs" dxfId="371" priority="868" operator="equal">
      <formula>0</formula>
    </cfRule>
  </conditionalFormatting>
  <conditionalFormatting sqref="E59">
    <cfRule type="cellIs" dxfId="370" priority="839" operator="equal">
      <formula>0</formula>
    </cfRule>
  </conditionalFormatting>
  <conditionalFormatting sqref="E76:E77 E64:E65 E62">
    <cfRule type="cellIs" dxfId="369" priority="834" operator="equal">
      <formula>0</formula>
    </cfRule>
  </conditionalFormatting>
  <conditionalFormatting sqref="E52">
    <cfRule type="cellIs" dxfId="368" priority="855" operator="equal">
      <formula>0</formula>
    </cfRule>
  </conditionalFormatting>
  <conditionalFormatting sqref="E52">
    <cfRule type="cellIs" dxfId="367" priority="856" operator="equal">
      <formula>0</formula>
    </cfRule>
  </conditionalFormatting>
  <conditionalFormatting sqref="E90">
    <cfRule type="cellIs" dxfId="366" priority="822" operator="equal">
      <formula>0</formula>
    </cfRule>
  </conditionalFormatting>
  <conditionalFormatting sqref="E108">
    <cfRule type="cellIs" dxfId="365" priority="817" operator="equal">
      <formula>0</formula>
    </cfRule>
  </conditionalFormatting>
  <conditionalFormatting sqref="E90">
    <cfRule type="cellIs" dxfId="364" priority="821" operator="equal">
      <formula>0</formula>
    </cfRule>
  </conditionalFormatting>
  <conditionalFormatting sqref="E108">
    <cfRule type="cellIs" dxfId="363" priority="818" operator="equal">
      <formula>0</formula>
    </cfRule>
  </conditionalFormatting>
  <conditionalFormatting sqref="E59">
    <cfRule type="cellIs" dxfId="362" priority="840" operator="equal">
      <formula>0</formula>
    </cfRule>
  </conditionalFormatting>
  <conditionalFormatting sqref="E58">
    <cfRule type="cellIs" dxfId="361" priority="841" operator="equal">
      <formula>0</formula>
    </cfRule>
  </conditionalFormatting>
  <conditionalFormatting sqref="E76:E77 E64:E65 E62">
    <cfRule type="cellIs" dxfId="360" priority="833" operator="equal">
      <formula>0</formula>
    </cfRule>
  </conditionalFormatting>
  <conditionalFormatting sqref="E87 E107 E84">
    <cfRule type="cellIs" dxfId="359" priority="832" operator="equal">
      <formula>0</formula>
    </cfRule>
  </conditionalFormatting>
  <conditionalFormatting sqref="E87 E107 E84">
    <cfRule type="cellIs" dxfId="358" priority="831" operator="equal">
      <formula>0</formula>
    </cfRule>
  </conditionalFormatting>
  <conditionalFormatting sqref="E86">
    <cfRule type="cellIs" dxfId="357" priority="778" operator="equal">
      <formula>0</formula>
    </cfRule>
  </conditionalFormatting>
  <conditionalFormatting sqref="E86">
    <cfRule type="cellIs" dxfId="356" priority="777" operator="equal">
      <formula>0</formula>
    </cfRule>
  </conditionalFormatting>
  <conditionalFormatting sqref="E85">
    <cfRule type="cellIs" dxfId="355" priority="780" operator="equal">
      <formula>0</formula>
    </cfRule>
  </conditionalFormatting>
  <conditionalFormatting sqref="E85">
    <cfRule type="cellIs" dxfId="354" priority="779" operator="equal">
      <formula>0</formula>
    </cfRule>
  </conditionalFormatting>
  <conditionalFormatting sqref="E66">
    <cfRule type="cellIs" dxfId="353" priority="767" operator="equal">
      <formula>0</formula>
    </cfRule>
  </conditionalFormatting>
  <conditionalFormatting sqref="E67">
    <cfRule type="cellIs" dxfId="352" priority="766" operator="equal">
      <formula>0</formula>
    </cfRule>
  </conditionalFormatting>
  <conditionalFormatting sqref="E67">
    <cfRule type="cellIs" dxfId="351" priority="765" operator="equal">
      <formula>0</formula>
    </cfRule>
  </conditionalFormatting>
  <conditionalFormatting sqref="E66">
    <cfRule type="cellIs" dxfId="350" priority="768" operator="equal">
      <formula>0</formula>
    </cfRule>
  </conditionalFormatting>
  <conditionalFormatting sqref="E71">
    <cfRule type="cellIs" dxfId="349" priority="716" operator="equal">
      <formula>0</formula>
    </cfRule>
  </conditionalFormatting>
  <conditionalFormatting sqref="E75">
    <cfRule type="cellIs" dxfId="348" priority="706" operator="equal">
      <formula>0</formula>
    </cfRule>
  </conditionalFormatting>
  <conditionalFormatting sqref="E75">
    <cfRule type="cellIs" dxfId="347" priority="705" operator="equal">
      <formula>0</formula>
    </cfRule>
  </conditionalFormatting>
  <conditionalFormatting sqref="E78">
    <cfRule type="cellIs" dxfId="346" priority="704" operator="equal">
      <formula>0</formula>
    </cfRule>
  </conditionalFormatting>
  <conditionalFormatting sqref="E70">
    <cfRule type="cellIs" dxfId="345" priority="717" operator="equal">
      <formula>0</formula>
    </cfRule>
  </conditionalFormatting>
  <conditionalFormatting sqref="E74">
    <cfRule type="cellIs" dxfId="344" priority="709" operator="equal">
      <formula>0</formula>
    </cfRule>
  </conditionalFormatting>
  <conditionalFormatting sqref="E69">
    <cfRule type="cellIs" dxfId="343" priority="728" operator="equal">
      <formula>0</formula>
    </cfRule>
  </conditionalFormatting>
  <conditionalFormatting sqref="E69">
    <cfRule type="cellIs" dxfId="342" priority="727" operator="equal">
      <formula>0</formula>
    </cfRule>
  </conditionalFormatting>
  <conditionalFormatting sqref="E79">
    <cfRule type="cellIs" dxfId="341" priority="701" operator="equal">
      <formula>0</formula>
    </cfRule>
  </conditionalFormatting>
  <conditionalFormatting sqref="E80">
    <cfRule type="cellIs" dxfId="340" priority="700" operator="equal">
      <formula>0</formula>
    </cfRule>
  </conditionalFormatting>
  <conditionalFormatting sqref="E80">
    <cfRule type="cellIs" dxfId="339" priority="699" operator="equal">
      <formula>0</formula>
    </cfRule>
  </conditionalFormatting>
  <conditionalFormatting sqref="E68">
    <cfRule type="cellIs" dxfId="338" priority="730" operator="equal">
      <formula>0</formula>
    </cfRule>
  </conditionalFormatting>
  <conditionalFormatting sqref="E68">
    <cfRule type="cellIs" dxfId="337" priority="729" operator="equal">
      <formula>0</formula>
    </cfRule>
  </conditionalFormatting>
  <conditionalFormatting sqref="E82">
    <cfRule type="cellIs" dxfId="336" priority="688" operator="equal">
      <formula>0</formula>
    </cfRule>
  </conditionalFormatting>
  <conditionalFormatting sqref="E81">
    <cfRule type="cellIs" dxfId="335" priority="691" operator="equal">
      <formula>0</formula>
    </cfRule>
  </conditionalFormatting>
  <conditionalFormatting sqref="E82">
    <cfRule type="cellIs" dxfId="334" priority="687" operator="equal">
      <formula>0</formula>
    </cfRule>
  </conditionalFormatting>
  <conditionalFormatting sqref="E81">
    <cfRule type="cellIs" dxfId="333" priority="692" operator="equal">
      <formula>0</formula>
    </cfRule>
  </conditionalFormatting>
  <conditionalFormatting sqref="E74">
    <cfRule type="cellIs" dxfId="332" priority="710" operator="equal">
      <formula>0</formula>
    </cfRule>
  </conditionalFormatting>
  <conditionalFormatting sqref="E71">
    <cfRule type="cellIs" dxfId="331" priority="715" operator="equal">
      <formula>0</formula>
    </cfRule>
  </conditionalFormatting>
  <conditionalFormatting sqref="E72">
    <cfRule type="cellIs" dxfId="330" priority="713" operator="equal">
      <formula>0</formula>
    </cfRule>
  </conditionalFormatting>
  <conditionalFormatting sqref="E70">
    <cfRule type="cellIs" dxfId="329" priority="718" operator="equal">
      <formula>0</formula>
    </cfRule>
  </conditionalFormatting>
  <conditionalFormatting sqref="E73">
    <cfRule type="cellIs" dxfId="328" priority="712" operator="equal">
      <formula>0</formula>
    </cfRule>
  </conditionalFormatting>
  <conditionalFormatting sqref="E72">
    <cfRule type="cellIs" dxfId="327" priority="714" operator="equal">
      <formula>0</formula>
    </cfRule>
  </conditionalFormatting>
  <conditionalFormatting sqref="E79">
    <cfRule type="cellIs" dxfId="326" priority="702" operator="equal">
      <formula>0</formula>
    </cfRule>
  </conditionalFormatting>
  <conditionalFormatting sqref="E73">
    <cfRule type="cellIs" dxfId="325" priority="711" operator="equal">
      <formula>0</formula>
    </cfRule>
  </conditionalFormatting>
  <conditionalFormatting sqref="E78">
    <cfRule type="cellIs" dxfId="324" priority="703" operator="equal">
      <formula>0</formula>
    </cfRule>
  </conditionalFormatting>
  <conditionalFormatting sqref="E94">
    <cfRule type="cellIs" dxfId="323" priority="635" operator="equal">
      <formula>0</formula>
    </cfRule>
  </conditionalFormatting>
  <conditionalFormatting sqref="E104">
    <cfRule type="cellIs" dxfId="322" priority="617" operator="equal">
      <formula>0</formula>
    </cfRule>
  </conditionalFormatting>
  <conditionalFormatting sqref="E104">
    <cfRule type="cellIs" dxfId="321" priority="618" operator="equal">
      <formula>0</formula>
    </cfRule>
  </conditionalFormatting>
  <conditionalFormatting sqref="E91">
    <cfRule type="cellIs" dxfId="320" priority="642" operator="equal">
      <formula>0</formula>
    </cfRule>
  </conditionalFormatting>
  <conditionalFormatting sqref="E103">
    <cfRule type="cellIs" dxfId="319" priority="619" operator="equal">
      <formula>0</formula>
    </cfRule>
  </conditionalFormatting>
  <conditionalFormatting sqref="E92:E93">
    <cfRule type="cellIs" dxfId="318" priority="638" operator="equal">
      <formula>0</formula>
    </cfRule>
  </conditionalFormatting>
  <conditionalFormatting sqref="E101:E102">
    <cfRule type="cellIs" dxfId="317" priority="628" operator="equal">
      <formula>0</formula>
    </cfRule>
  </conditionalFormatting>
  <conditionalFormatting sqref="E92:E93">
    <cfRule type="cellIs" dxfId="316" priority="637" operator="equal">
      <formula>0</formula>
    </cfRule>
  </conditionalFormatting>
  <conditionalFormatting sqref="E101:E102">
    <cfRule type="cellIs" dxfId="315" priority="627" operator="equal">
      <formula>0</formula>
    </cfRule>
  </conditionalFormatting>
  <conditionalFormatting sqref="E91">
    <cfRule type="cellIs" dxfId="314" priority="641" operator="equal">
      <formula>0</formula>
    </cfRule>
  </conditionalFormatting>
  <conditionalFormatting sqref="E103">
    <cfRule type="cellIs" dxfId="313" priority="620" operator="equal">
      <formula>0</formula>
    </cfRule>
  </conditionalFormatting>
  <conditionalFormatting sqref="E94">
    <cfRule type="cellIs" dxfId="312" priority="636" operator="equal">
      <formula>0</formula>
    </cfRule>
  </conditionalFormatting>
  <conditionalFormatting sqref="E114">
    <cfRule type="cellIs" dxfId="311" priority="592" operator="equal">
      <formula>0</formula>
    </cfRule>
  </conditionalFormatting>
  <conditionalFormatting sqref="E114">
    <cfRule type="cellIs" dxfId="310" priority="591" operator="equal">
      <formula>0</formula>
    </cfRule>
  </conditionalFormatting>
  <conditionalFormatting sqref="E118">
    <cfRule type="cellIs" dxfId="309" priority="587" operator="equal">
      <formula>0</formula>
    </cfRule>
  </conditionalFormatting>
  <conditionalFormatting sqref="E118">
    <cfRule type="cellIs" dxfId="308" priority="588" operator="equal">
      <formula>0</formula>
    </cfRule>
  </conditionalFormatting>
  <conditionalFormatting sqref="E124 E122">
    <cfRule type="cellIs" dxfId="307" priority="565" operator="equal">
      <formula>0</formula>
    </cfRule>
  </conditionalFormatting>
  <conditionalFormatting sqref="E121">
    <cfRule type="cellIs" dxfId="306" priority="561" operator="equal">
      <formula>0</formula>
    </cfRule>
  </conditionalFormatting>
  <conditionalFormatting sqref="E121">
    <cfRule type="cellIs" dxfId="305" priority="562" operator="equal">
      <formula>0</formula>
    </cfRule>
  </conditionalFormatting>
  <conditionalFormatting sqref="E124 E122">
    <cfRule type="cellIs" dxfId="304" priority="566" operator="equal">
      <formula>0</formula>
    </cfRule>
  </conditionalFormatting>
  <conditionalFormatting sqref="E123">
    <cfRule type="cellIs" dxfId="303" priority="557" operator="equal">
      <formula>0</formula>
    </cfRule>
  </conditionalFormatting>
  <conditionalFormatting sqref="E125:E126">
    <cfRule type="cellIs" dxfId="302" priority="552" operator="equal">
      <formula>0</formula>
    </cfRule>
  </conditionalFormatting>
  <conditionalFormatting sqref="E123">
    <cfRule type="cellIs" dxfId="301" priority="558" operator="equal">
      <formula>0</formula>
    </cfRule>
  </conditionalFormatting>
  <conditionalFormatting sqref="E125:E126">
    <cfRule type="cellIs" dxfId="300" priority="551" operator="equal">
      <formula>0</formula>
    </cfRule>
  </conditionalFormatting>
  <conditionalFormatting sqref="E127">
    <cfRule type="cellIs" dxfId="299" priority="534" operator="equal">
      <formula>0</formula>
    </cfRule>
  </conditionalFormatting>
  <conditionalFormatting sqref="E145">
    <cfRule type="cellIs" dxfId="298" priority="528" operator="equal">
      <formula>0</formula>
    </cfRule>
  </conditionalFormatting>
  <conditionalFormatting sqref="E141">
    <cfRule type="cellIs" dxfId="297" priority="529" operator="equal">
      <formula>0</formula>
    </cfRule>
  </conditionalFormatting>
  <conditionalFormatting sqref="E134">
    <cfRule type="cellIs" dxfId="296" priority="532" operator="equal">
      <formula>0</formula>
    </cfRule>
  </conditionalFormatting>
  <conditionalFormatting sqref="E127">
    <cfRule type="cellIs" dxfId="295" priority="533" operator="equal">
      <formula>0</formula>
    </cfRule>
  </conditionalFormatting>
  <conditionalFormatting sqref="E129">
    <cfRule type="cellIs" dxfId="294" priority="518" operator="equal">
      <formula>0</formula>
    </cfRule>
  </conditionalFormatting>
  <conditionalFormatting sqref="E134">
    <cfRule type="cellIs" dxfId="293" priority="531" operator="equal">
      <formula>0</formula>
    </cfRule>
  </conditionalFormatting>
  <conditionalFormatting sqref="E141">
    <cfRule type="cellIs" dxfId="292" priority="530" operator="equal">
      <formula>0</formula>
    </cfRule>
  </conditionalFormatting>
  <conditionalFormatting sqref="E130">
    <cfRule type="cellIs" dxfId="291" priority="514" operator="equal">
      <formula>0</formula>
    </cfRule>
  </conditionalFormatting>
  <conditionalFormatting sqref="E145">
    <cfRule type="cellIs" dxfId="290" priority="527" operator="equal">
      <formula>0</formula>
    </cfRule>
  </conditionalFormatting>
  <conditionalFormatting sqref="E131">
    <cfRule type="cellIs" dxfId="289" priority="512" operator="equal">
      <formula>0</formula>
    </cfRule>
  </conditionalFormatting>
  <conditionalFormatting sqref="E131">
    <cfRule type="cellIs" dxfId="288" priority="511" operator="equal">
      <formula>0</formula>
    </cfRule>
  </conditionalFormatting>
  <conditionalFormatting sqref="E129">
    <cfRule type="cellIs" dxfId="287" priority="517" operator="equal">
      <formula>0</formula>
    </cfRule>
  </conditionalFormatting>
  <conditionalFormatting sqref="E130">
    <cfRule type="cellIs" dxfId="286" priority="513" operator="equal">
      <formula>0</formula>
    </cfRule>
  </conditionalFormatting>
  <conditionalFormatting sqref="E144 E140 E133">
    <cfRule type="cellIs" dxfId="285" priority="538" operator="equal">
      <formula>0</formula>
    </cfRule>
  </conditionalFormatting>
  <conditionalFormatting sqref="E144 E140 E133">
    <cfRule type="cellIs" dxfId="284" priority="537" operator="equal">
      <formula>0</formula>
    </cfRule>
  </conditionalFormatting>
  <conditionalFormatting sqref="E128">
    <cfRule type="cellIs" dxfId="283" priority="520" operator="equal">
      <formula>0</formula>
    </cfRule>
  </conditionalFormatting>
  <conditionalFormatting sqref="E142">
    <cfRule type="cellIs" dxfId="282" priority="474" operator="equal">
      <formula>0</formula>
    </cfRule>
  </conditionalFormatting>
  <conditionalFormatting sqref="E128">
    <cfRule type="cellIs" dxfId="281" priority="519" operator="equal">
      <formula>0</formula>
    </cfRule>
  </conditionalFormatting>
  <conditionalFormatting sqref="E142">
    <cfRule type="cellIs" dxfId="280" priority="473" operator="equal">
      <formula>0</formula>
    </cfRule>
  </conditionalFormatting>
  <conditionalFormatting sqref="E156">
    <cfRule type="cellIs" dxfId="279" priority="460" operator="equal">
      <formula>0</formula>
    </cfRule>
  </conditionalFormatting>
  <conditionalFormatting sqref="E156">
    <cfRule type="cellIs" dxfId="278" priority="459" operator="equal">
      <formula>0</formula>
    </cfRule>
  </conditionalFormatting>
  <conditionalFormatting sqref="E132">
    <cfRule type="cellIs" dxfId="277" priority="477" operator="equal">
      <formula>0</formula>
    </cfRule>
  </conditionalFormatting>
  <conditionalFormatting sqref="E148">
    <cfRule type="cellIs" dxfId="276" priority="462" operator="equal">
      <formula>0</formula>
    </cfRule>
  </conditionalFormatting>
  <conditionalFormatting sqref="E148">
    <cfRule type="cellIs" dxfId="275" priority="461" operator="equal">
      <formula>0</formula>
    </cfRule>
  </conditionalFormatting>
  <conditionalFormatting sqref="E162">
    <cfRule type="cellIs" dxfId="274" priority="465" operator="equal">
      <formula>0</formula>
    </cfRule>
  </conditionalFormatting>
  <conditionalFormatting sqref="E162">
    <cfRule type="cellIs" dxfId="273" priority="466" operator="equal">
      <formula>0</formula>
    </cfRule>
  </conditionalFormatting>
  <conditionalFormatting sqref="E155">
    <cfRule type="cellIs" dxfId="272" priority="464" operator="equal">
      <formula>0</formula>
    </cfRule>
  </conditionalFormatting>
  <conditionalFormatting sqref="E155">
    <cfRule type="cellIs" dxfId="271" priority="463" operator="equal">
      <formula>0</formula>
    </cfRule>
  </conditionalFormatting>
  <conditionalFormatting sqref="E143">
    <cfRule type="cellIs" dxfId="270" priority="470" operator="equal">
      <formula>0</formula>
    </cfRule>
  </conditionalFormatting>
  <conditionalFormatting sqref="E143">
    <cfRule type="cellIs" dxfId="269" priority="469" operator="equal">
      <formula>0</formula>
    </cfRule>
  </conditionalFormatting>
  <conditionalFormatting sqref="E132">
    <cfRule type="cellIs" dxfId="268" priority="478" operator="equal">
      <formula>0</formula>
    </cfRule>
  </conditionalFormatting>
  <conditionalFormatting sqref="E152">
    <cfRule type="cellIs" dxfId="267" priority="396" operator="equal">
      <formula>0</formula>
    </cfRule>
  </conditionalFormatting>
  <conditionalFormatting sqref="E152">
    <cfRule type="cellIs" dxfId="266" priority="395" operator="equal">
      <formula>0</formula>
    </cfRule>
  </conditionalFormatting>
  <conditionalFormatting sqref="E151">
    <cfRule type="cellIs" dxfId="265" priority="398" operator="equal">
      <formula>0</formula>
    </cfRule>
  </conditionalFormatting>
  <conditionalFormatting sqref="E151">
    <cfRule type="cellIs" dxfId="264" priority="397" operator="equal">
      <formula>0</formula>
    </cfRule>
  </conditionalFormatting>
  <conditionalFormatting sqref="E153">
    <cfRule type="cellIs" dxfId="263" priority="394" operator="equal">
      <formula>0</formula>
    </cfRule>
  </conditionalFormatting>
  <conditionalFormatting sqref="E153">
    <cfRule type="cellIs" dxfId="262" priority="393" operator="equal">
      <formula>0</formula>
    </cfRule>
  </conditionalFormatting>
  <conditionalFormatting sqref="E154">
    <cfRule type="cellIs" dxfId="261" priority="390" operator="equal">
      <formula>0</formula>
    </cfRule>
  </conditionalFormatting>
  <conditionalFormatting sqref="E154">
    <cfRule type="cellIs" dxfId="260" priority="389" operator="equal">
      <formula>0</formula>
    </cfRule>
  </conditionalFormatting>
  <conditionalFormatting sqref="E171 E173">
    <cfRule type="cellIs" dxfId="259" priority="336" operator="equal">
      <formula>0</formula>
    </cfRule>
  </conditionalFormatting>
  <conditionalFormatting sqref="E173 E171">
    <cfRule type="cellIs" dxfId="258" priority="335" operator="equal">
      <formula>0</formula>
    </cfRule>
  </conditionalFormatting>
  <conditionalFormatting sqref="E175">
    <cfRule type="cellIs" dxfId="257" priority="338" operator="equal">
      <formula>0</formula>
    </cfRule>
  </conditionalFormatting>
  <conditionalFormatting sqref="E175">
    <cfRule type="cellIs" dxfId="256" priority="337" operator="equal">
      <formula>0</formula>
    </cfRule>
  </conditionalFormatting>
  <conditionalFormatting sqref="E172">
    <cfRule type="cellIs" dxfId="255" priority="333" operator="equal">
      <formula>0</formula>
    </cfRule>
  </conditionalFormatting>
  <conditionalFormatting sqref="E172">
    <cfRule type="cellIs" dxfId="254" priority="334" operator="equal">
      <formula>0</formula>
    </cfRule>
  </conditionalFormatting>
  <conditionalFormatting sqref="E174">
    <cfRule type="cellIs" dxfId="253" priority="332" operator="equal">
      <formula>0</formula>
    </cfRule>
  </conditionalFormatting>
  <conditionalFormatting sqref="E174">
    <cfRule type="cellIs" dxfId="252" priority="331" operator="equal">
      <formula>0</formula>
    </cfRule>
  </conditionalFormatting>
  <conditionalFormatting sqref="E180">
    <cfRule type="cellIs" dxfId="251" priority="324" operator="equal">
      <formula>0</formula>
    </cfRule>
  </conditionalFormatting>
  <conditionalFormatting sqref="E180">
    <cfRule type="cellIs" dxfId="250" priority="323" operator="equal">
      <formula>0</formula>
    </cfRule>
  </conditionalFormatting>
  <conditionalFormatting sqref="E179 E176:E177">
    <cfRule type="cellIs" dxfId="249" priority="330" operator="equal">
      <formula>0</formula>
    </cfRule>
  </conditionalFormatting>
  <conditionalFormatting sqref="E179 E176:E177">
    <cfRule type="cellIs" dxfId="248" priority="329" operator="equal">
      <formula>0</formula>
    </cfRule>
  </conditionalFormatting>
  <conditionalFormatting sqref="E178">
    <cfRule type="cellIs" dxfId="247" priority="326" operator="equal">
      <formula>0</formula>
    </cfRule>
  </conditionalFormatting>
  <conditionalFormatting sqref="E178">
    <cfRule type="cellIs" dxfId="246" priority="325" operator="equal">
      <formula>0</formula>
    </cfRule>
  </conditionalFormatting>
  <conditionalFormatting sqref="E182">
    <cfRule type="cellIs" dxfId="245" priority="298" operator="equal">
      <formula>0</formula>
    </cfRule>
  </conditionalFormatting>
  <conditionalFormatting sqref="E182">
    <cfRule type="cellIs" dxfId="244" priority="297" operator="equal">
      <formula>0</formula>
    </cfRule>
  </conditionalFormatting>
  <conditionalFormatting sqref="E181">
    <cfRule type="cellIs" dxfId="243" priority="300" operator="equal">
      <formula>0</formula>
    </cfRule>
  </conditionalFormatting>
  <conditionalFormatting sqref="E181">
    <cfRule type="cellIs" dxfId="242" priority="299" operator="equal">
      <formula>0</formula>
    </cfRule>
  </conditionalFormatting>
  <conditionalFormatting sqref="E187">
    <cfRule type="cellIs" dxfId="241" priority="283" operator="equal">
      <formula>0</formula>
    </cfRule>
  </conditionalFormatting>
  <conditionalFormatting sqref="E187">
    <cfRule type="cellIs" dxfId="240" priority="284" operator="equal">
      <formula>0</formula>
    </cfRule>
  </conditionalFormatting>
  <conditionalFormatting sqref="A63 C63:D63 F63:J63">
    <cfRule type="cellIs" dxfId="239" priority="280" operator="equal">
      <formula>0</formula>
    </cfRule>
  </conditionalFormatting>
  <conditionalFormatting sqref="A63 C63:D63 F63:J63">
    <cfRule type="cellIs" dxfId="238" priority="279" operator="equal">
      <formula>0</formula>
    </cfRule>
  </conditionalFormatting>
  <conditionalFormatting sqref="H63">
    <cfRule type="cellIs" dxfId="237" priority="278" operator="equal">
      <formula>0</formula>
    </cfRule>
  </conditionalFormatting>
  <conditionalFormatting sqref="B63">
    <cfRule type="cellIs" dxfId="236" priority="277" operator="equal">
      <formula>0</formula>
    </cfRule>
  </conditionalFormatting>
  <conditionalFormatting sqref="B63">
    <cfRule type="cellIs" dxfId="235" priority="276" operator="equal">
      <formula>0</formula>
    </cfRule>
  </conditionalFormatting>
  <conditionalFormatting sqref="E63">
    <cfRule type="cellIs" dxfId="234" priority="274" operator="equal">
      <formula>0</formula>
    </cfRule>
  </conditionalFormatting>
  <conditionalFormatting sqref="E63">
    <cfRule type="cellIs" dxfId="233" priority="275" operator="equal">
      <formula>0</formula>
    </cfRule>
  </conditionalFormatting>
  <conditionalFormatting sqref="C99:D99">
    <cfRule type="cellIs" dxfId="232" priority="272" operator="equal">
      <formula>0</formula>
    </cfRule>
  </conditionalFormatting>
  <conditionalFormatting sqref="C99:D99">
    <cfRule type="cellIs" dxfId="231" priority="273" operator="equal">
      <formula>0</formula>
    </cfRule>
  </conditionalFormatting>
  <conditionalFormatting sqref="H100">
    <cfRule type="cellIs" dxfId="230" priority="264" operator="equal">
      <formula>0</formula>
    </cfRule>
  </conditionalFormatting>
  <conditionalFormatting sqref="B99">
    <cfRule type="cellIs" dxfId="229" priority="269" operator="equal">
      <formula>0</formula>
    </cfRule>
  </conditionalFormatting>
  <conditionalFormatting sqref="B99">
    <cfRule type="cellIs" dxfId="228" priority="270" operator="equal">
      <formula>0</formula>
    </cfRule>
  </conditionalFormatting>
  <conditionalFormatting sqref="E99">
    <cfRule type="cellIs" dxfId="227" priority="267" operator="equal">
      <formula>0</formula>
    </cfRule>
  </conditionalFormatting>
  <conditionalFormatting sqref="E99">
    <cfRule type="cellIs" dxfId="226" priority="268" operator="equal">
      <formula>0</formula>
    </cfRule>
  </conditionalFormatting>
  <conditionalFormatting sqref="A100 F100:J100">
    <cfRule type="cellIs" dxfId="225" priority="265" operator="equal">
      <formula>0</formula>
    </cfRule>
  </conditionalFormatting>
  <conditionalFormatting sqref="A100 F100:J100">
    <cfRule type="cellIs" dxfId="224" priority="266" operator="equal">
      <formula>0</formula>
    </cfRule>
  </conditionalFormatting>
  <conditionalFormatting sqref="B104">
    <cfRule type="cellIs" dxfId="223" priority="259" operator="equal">
      <formula>0</formula>
    </cfRule>
  </conditionalFormatting>
  <conditionalFormatting sqref="B104">
    <cfRule type="cellIs" dxfId="222" priority="258" operator="equal">
      <formula>0</formula>
    </cfRule>
  </conditionalFormatting>
  <conditionalFormatting sqref="A138 C138:D138 F138:J138">
    <cfRule type="cellIs" dxfId="221" priority="239" operator="equal">
      <formula>0</formula>
    </cfRule>
  </conditionalFormatting>
  <conditionalFormatting sqref="B137">
    <cfRule type="cellIs" dxfId="220" priority="241" operator="equal">
      <formula>0</formula>
    </cfRule>
  </conditionalFormatting>
  <conditionalFormatting sqref="A138 C138:D138 F138:J138">
    <cfRule type="cellIs" dxfId="219" priority="240" operator="equal">
      <formula>0</formula>
    </cfRule>
  </conditionalFormatting>
  <conditionalFormatting sqref="A139 C139:D139 F139:J139">
    <cfRule type="cellIs" dxfId="218" priority="229" operator="equal">
      <formula>0</formula>
    </cfRule>
  </conditionalFormatting>
  <conditionalFormatting sqref="B138">
    <cfRule type="cellIs" dxfId="217" priority="236" operator="equal">
      <formula>0</formula>
    </cfRule>
  </conditionalFormatting>
  <conditionalFormatting sqref="H138">
    <cfRule type="cellIs" dxfId="216" priority="238" operator="equal">
      <formula>0</formula>
    </cfRule>
  </conditionalFormatting>
  <conditionalFormatting sqref="B138">
    <cfRule type="cellIs" dxfId="215" priority="237" operator="equal">
      <formula>0</formula>
    </cfRule>
  </conditionalFormatting>
  <conditionalFormatting sqref="A139 C139:D139 F139:J139">
    <cfRule type="cellIs" dxfId="214" priority="230" operator="equal">
      <formula>0</formula>
    </cfRule>
  </conditionalFormatting>
  <conditionalFormatting sqref="B139">
    <cfRule type="cellIs" dxfId="213" priority="227" operator="equal">
      <formula>0</formula>
    </cfRule>
  </conditionalFormatting>
  <conditionalFormatting sqref="H139">
    <cfRule type="cellIs" dxfId="212" priority="228" operator="equal">
      <formula>0</formula>
    </cfRule>
  </conditionalFormatting>
  <conditionalFormatting sqref="B139">
    <cfRule type="cellIs" dxfId="211" priority="226" operator="equal">
      <formula>0</formula>
    </cfRule>
  </conditionalFormatting>
  <conditionalFormatting sqref="H137">
    <cfRule type="cellIs" dxfId="210" priority="243" operator="equal">
      <formula>0</formula>
    </cfRule>
  </conditionalFormatting>
  <conditionalFormatting sqref="B137">
    <cfRule type="cellIs" dxfId="209" priority="242" operator="equal">
      <formula>0</formula>
    </cfRule>
  </conditionalFormatting>
  <conditionalFormatting sqref="B135">
    <cfRule type="cellIs" dxfId="208" priority="246" operator="equal">
      <formula>0</formula>
    </cfRule>
  </conditionalFormatting>
  <conditionalFormatting sqref="A135 C135:D135 F135:J135">
    <cfRule type="cellIs" dxfId="207" priority="250" operator="equal">
      <formula>0</formula>
    </cfRule>
  </conditionalFormatting>
  <conditionalFormatting sqref="A135 C135:D135 F135:J135">
    <cfRule type="cellIs" dxfId="206" priority="249" operator="equal">
      <formula>0</formula>
    </cfRule>
  </conditionalFormatting>
  <conditionalFormatting sqref="H135">
    <cfRule type="cellIs" dxfId="205" priority="248" operator="equal">
      <formula>0</formula>
    </cfRule>
  </conditionalFormatting>
  <conditionalFormatting sqref="B135">
    <cfRule type="cellIs" dxfId="204" priority="247" operator="equal">
      <formula>0</formula>
    </cfRule>
  </conditionalFormatting>
  <conditionalFormatting sqref="A137 C137:D137 F137:J137">
    <cfRule type="cellIs" dxfId="203" priority="245" operator="equal">
      <formula>0</formula>
    </cfRule>
  </conditionalFormatting>
  <conditionalFormatting sqref="A137 C137:D137 F137:J137">
    <cfRule type="cellIs" dxfId="202" priority="244" operator="equal">
      <formula>0</formula>
    </cfRule>
  </conditionalFormatting>
  <conditionalFormatting sqref="E135">
    <cfRule type="cellIs" dxfId="201" priority="224" operator="equal">
      <formula>0</formula>
    </cfRule>
  </conditionalFormatting>
  <conditionalFormatting sqref="E137">
    <cfRule type="cellIs" dxfId="200" priority="223" operator="equal">
      <formula>0</formula>
    </cfRule>
  </conditionalFormatting>
  <conditionalFormatting sqref="E135">
    <cfRule type="cellIs" dxfId="199" priority="225" operator="equal">
      <formula>0</formula>
    </cfRule>
  </conditionalFormatting>
  <conditionalFormatting sqref="E138">
    <cfRule type="cellIs" dxfId="198" priority="220" operator="equal">
      <formula>0</formula>
    </cfRule>
  </conditionalFormatting>
  <conditionalFormatting sqref="E137">
    <cfRule type="cellIs" dxfId="197" priority="222" operator="equal">
      <formula>0</formula>
    </cfRule>
  </conditionalFormatting>
  <conditionalFormatting sqref="E138">
    <cfRule type="cellIs" dxfId="196" priority="221" operator="equal">
      <formula>0</formula>
    </cfRule>
  </conditionalFormatting>
  <conditionalFormatting sqref="E139">
    <cfRule type="cellIs" dxfId="195" priority="216" operator="equal">
      <formula>0</formula>
    </cfRule>
  </conditionalFormatting>
  <conditionalFormatting sqref="E139">
    <cfRule type="cellIs" dxfId="194" priority="217" operator="equal">
      <formula>0</formula>
    </cfRule>
  </conditionalFormatting>
  <conditionalFormatting sqref="B136">
    <cfRule type="cellIs" dxfId="193" priority="211" operator="equal">
      <formula>0</formula>
    </cfRule>
  </conditionalFormatting>
  <conditionalFormatting sqref="H136">
    <cfRule type="cellIs" dxfId="192" priority="213" operator="equal">
      <formula>0</formula>
    </cfRule>
  </conditionalFormatting>
  <conditionalFormatting sqref="B136">
    <cfRule type="cellIs" dxfId="191" priority="212" operator="equal">
      <formula>0</formula>
    </cfRule>
  </conditionalFormatting>
  <conditionalFormatting sqref="A136 C136:D136 F136:J136">
    <cfRule type="cellIs" dxfId="190" priority="215" operator="equal">
      <formula>0</formula>
    </cfRule>
  </conditionalFormatting>
  <conditionalFormatting sqref="A136 C136:D136 F136:J136">
    <cfRule type="cellIs" dxfId="189" priority="214" operator="equal">
      <formula>0</formula>
    </cfRule>
  </conditionalFormatting>
  <conditionalFormatting sqref="E136">
    <cfRule type="cellIs" dxfId="188" priority="210" operator="equal">
      <formula>0</formula>
    </cfRule>
  </conditionalFormatting>
  <conditionalFormatting sqref="E136">
    <cfRule type="cellIs" dxfId="187" priority="209" operator="equal">
      <formula>0</formula>
    </cfRule>
  </conditionalFormatting>
  <conditionalFormatting sqref="C149:D149 A149 F149:J149">
    <cfRule type="cellIs" dxfId="186" priority="208" operator="equal">
      <formula>0</formula>
    </cfRule>
  </conditionalFormatting>
  <conditionalFormatting sqref="B149">
    <cfRule type="cellIs" dxfId="185" priority="204" operator="equal">
      <formula>0</formula>
    </cfRule>
  </conditionalFormatting>
  <conditionalFormatting sqref="H149">
    <cfRule type="cellIs" dxfId="184" priority="206" operator="equal">
      <formula>0</formula>
    </cfRule>
  </conditionalFormatting>
  <conditionalFormatting sqref="B149">
    <cfRule type="cellIs" dxfId="183" priority="205" operator="equal">
      <formula>0</formula>
    </cfRule>
  </conditionalFormatting>
  <conditionalFormatting sqref="C149:D149 A149 F149:J149">
    <cfRule type="cellIs" dxfId="182" priority="207" operator="equal">
      <formula>0</formula>
    </cfRule>
  </conditionalFormatting>
  <conditionalFormatting sqref="E149">
    <cfRule type="cellIs" dxfId="181" priority="203" operator="equal">
      <formula>0</formula>
    </cfRule>
  </conditionalFormatting>
  <conditionalFormatting sqref="E149">
    <cfRule type="cellIs" dxfId="180" priority="202" operator="equal">
      <formula>0</formula>
    </cfRule>
  </conditionalFormatting>
  <conditionalFormatting sqref="B154">
    <cfRule type="cellIs" dxfId="179" priority="200" operator="equal">
      <formula>0</formula>
    </cfRule>
  </conditionalFormatting>
  <conditionalFormatting sqref="B154">
    <cfRule type="cellIs" dxfId="178" priority="201" operator="equal">
      <formula>0</formula>
    </cfRule>
  </conditionalFormatting>
  <conditionalFormatting sqref="C150:D150 A150 F150:J150">
    <cfRule type="cellIs" dxfId="177" priority="199" operator="equal">
      <formula>0</formula>
    </cfRule>
  </conditionalFormatting>
  <conditionalFormatting sqref="B150">
    <cfRule type="cellIs" dxfId="176" priority="195" operator="equal">
      <formula>0</formula>
    </cfRule>
  </conditionalFormatting>
  <conditionalFormatting sqref="H150">
    <cfRule type="cellIs" dxfId="175" priority="197" operator="equal">
      <formula>0</formula>
    </cfRule>
  </conditionalFormatting>
  <conditionalFormatting sqref="B150">
    <cfRule type="cellIs" dxfId="174" priority="196" operator="equal">
      <formula>0</formula>
    </cfRule>
  </conditionalFormatting>
  <conditionalFormatting sqref="C150:D150 A150 F150:J150">
    <cfRule type="cellIs" dxfId="173" priority="198" operator="equal">
      <formula>0</formula>
    </cfRule>
  </conditionalFormatting>
  <conditionalFormatting sqref="E150">
    <cfRule type="cellIs" dxfId="172" priority="194" operator="equal">
      <formula>0</formula>
    </cfRule>
  </conditionalFormatting>
  <conditionalFormatting sqref="E150">
    <cfRule type="cellIs" dxfId="171" priority="193" operator="equal">
      <formula>0</formula>
    </cfRule>
  </conditionalFormatting>
  <conditionalFormatting sqref="E161">
    <cfRule type="cellIs" dxfId="170" priority="174" operator="equal">
      <formula>0</formula>
    </cfRule>
  </conditionalFormatting>
  <conditionalFormatting sqref="E160">
    <cfRule type="cellIs" dxfId="169" priority="177" operator="equal">
      <formula>0</formula>
    </cfRule>
  </conditionalFormatting>
  <conditionalFormatting sqref="C160:D160 A160 F160:J160">
    <cfRule type="cellIs" dxfId="168" priority="192" operator="equal">
      <formula>0</formula>
    </cfRule>
  </conditionalFormatting>
  <conditionalFormatting sqref="E160">
    <cfRule type="cellIs" dxfId="167" priority="176" operator="equal">
      <formula>0</formula>
    </cfRule>
  </conditionalFormatting>
  <conditionalFormatting sqref="E161">
    <cfRule type="cellIs" dxfId="166" priority="175" operator="equal">
      <formula>0</formula>
    </cfRule>
  </conditionalFormatting>
  <conditionalFormatting sqref="C161:D161 A161 F161:J161">
    <cfRule type="cellIs" dxfId="165" priority="186" operator="equal">
      <formula>0</formula>
    </cfRule>
  </conditionalFormatting>
  <conditionalFormatting sqref="B161">
    <cfRule type="cellIs" dxfId="164" priority="183" operator="equal">
      <formula>0</formula>
    </cfRule>
  </conditionalFormatting>
  <conditionalFormatting sqref="C161:D161 A161 F161:J161">
    <cfRule type="cellIs" dxfId="163" priority="187" operator="equal">
      <formula>0</formula>
    </cfRule>
  </conditionalFormatting>
  <conditionalFormatting sqref="H161">
    <cfRule type="cellIs" dxfId="162" priority="185" operator="equal">
      <formula>0</formula>
    </cfRule>
  </conditionalFormatting>
  <conditionalFormatting sqref="B161">
    <cfRule type="cellIs" dxfId="161" priority="184" operator="equal">
      <formula>0</formula>
    </cfRule>
  </conditionalFormatting>
  <conditionalFormatting sqref="H160">
    <cfRule type="cellIs" dxfId="160" priority="190" operator="equal">
      <formula>0</formula>
    </cfRule>
  </conditionalFormatting>
  <conditionalFormatting sqref="C160:D160 A160 F160:J160">
    <cfRule type="cellIs" dxfId="159" priority="191" operator="equal">
      <formula>0</formula>
    </cfRule>
  </conditionalFormatting>
  <conditionalFormatting sqref="H157">
    <cfRule type="cellIs" dxfId="158" priority="169" operator="equal">
      <formula>0</formula>
    </cfRule>
  </conditionalFormatting>
  <conditionalFormatting sqref="B157">
    <cfRule type="cellIs" dxfId="157" priority="168" operator="equal">
      <formula>0</formula>
    </cfRule>
  </conditionalFormatting>
  <conditionalFormatting sqref="C157:D157 A157 F157:J157">
    <cfRule type="cellIs" dxfId="156" priority="170" operator="equal">
      <formula>0</formula>
    </cfRule>
  </conditionalFormatting>
  <conditionalFormatting sqref="C157:D157 A157 F157:J157">
    <cfRule type="cellIs" dxfId="155" priority="171" operator="equal">
      <formula>0</formula>
    </cfRule>
  </conditionalFormatting>
  <conditionalFormatting sqref="B157">
    <cfRule type="cellIs" dxfId="154" priority="167" operator="equal">
      <formula>0</formula>
    </cfRule>
  </conditionalFormatting>
  <conditionalFormatting sqref="E157">
    <cfRule type="cellIs" dxfId="153" priority="165" operator="equal">
      <formula>0</formula>
    </cfRule>
  </conditionalFormatting>
  <conditionalFormatting sqref="C158:D159 A158:A159 F158:J159">
    <cfRule type="cellIs" dxfId="152" priority="164" operator="equal">
      <formula>0</formula>
    </cfRule>
  </conditionalFormatting>
  <conditionalFormatting sqref="E157">
    <cfRule type="cellIs" dxfId="151" priority="166" operator="equal">
      <formula>0</formula>
    </cfRule>
  </conditionalFormatting>
  <conditionalFormatting sqref="B158:B159">
    <cfRule type="cellIs" dxfId="150" priority="160" operator="equal">
      <formula>0</formula>
    </cfRule>
  </conditionalFormatting>
  <conditionalFormatting sqref="H158:H159">
    <cfRule type="cellIs" dxfId="149" priority="162" operator="equal">
      <formula>0</formula>
    </cfRule>
  </conditionalFormatting>
  <conditionalFormatting sqref="B158:B159">
    <cfRule type="cellIs" dxfId="148" priority="161" operator="equal">
      <formula>0</formula>
    </cfRule>
  </conditionalFormatting>
  <conditionalFormatting sqref="C158:D159 A158:A159 F158:J159">
    <cfRule type="cellIs" dxfId="147" priority="163" operator="equal">
      <formula>0</formula>
    </cfRule>
  </conditionalFormatting>
  <conditionalFormatting sqref="E158:E159">
    <cfRule type="cellIs" dxfId="146" priority="159" operator="equal">
      <formula>0</formula>
    </cfRule>
  </conditionalFormatting>
  <conditionalFormatting sqref="E158:E159">
    <cfRule type="cellIs" dxfId="145" priority="158" operator="equal">
      <formula>0</formula>
    </cfRule>
  </conditionalFormatting>
  <conditionalFormatting sqref="B160">
    <cfRule type="cellIs" dxfId="144" priority="156" operator="equal">
      <formula>0</formula>
    </cfRule>
  </conditionalFormatting>
  <conditionalFormatting sqref="B160">
    <cfRule type="cellIs" dxfId="143" priority="157" operator="equal">
      <formula>0</formula>
    </cfRule>
  </conditionalFormatting>
  <conditionalFormatting sqref="A188:J188 A190:D190 F190:J190">
    <cfRule type="cellIs" dxfId="142" priority="155" operator="equal">
      <formula>0</formula>
    </cfRule>
  </conditionalFormatting>
  <conditionalFormatting sqref="A190:D190 F190:J190">
    <cfRule type="cellIs" dxfId="141" priority="154" operator="equal">
      <formula>0</formula>
    </cfRule>
  </conditionalFormatting>
  <conditionalFormatting sqref="E190">
    <cfRule type="cellIs" dxfId="140" priority="153" operator="equal">
      <formula>0</formula>
    </cfRule>
  </conditionalFormatting>
  <conditionalFormatting sqref="E190">
    <cfRule type="cellIs" dxfId="139" priority="152" operator="equal">
      <formula>0</formula>
    </cfRule>
  </conditionalFormatting>
  <conditionalFormatting sqref="A189:D189 F189:J189">
    <cfRule type="cellIs" dxfId="138" priority="151" operator="equal">
      <formula>0</formula>
    </cfRule>
  </conditionalFormatting>
  <conditionalFormatting sqref="A189:D189 F189:J189">
    <cfRule type="cellIs" dxfId="137" priority="150" operator="equal">
      <formula>0</formula>
    </cfRule>
  </conditionalFormatting>
  <conditionalFormatting sqref="E189">
    <cfRule type="cellIs" dxfId="136" priority="149" operator="equal">
      <formula>0</formula>
    </cfRule>
  </conditionalFormatting>
  <conditionalFormatting sqref="E189">
    <cfRule type="cellIs" dxfId="135" priority="148" operator="equal">
      <formula>0</formula>
    </cfRule>
  </conditionalFormatting>
  <conditionalFormatting sqref="H105">
    <cfRule type="cellIs" dxfId="134" priority="145" operator="equal">
      <formula>0</formula>
    </cfRule>
  </conditionalFormatting>
  <conditionalFormatting sqref="B105">
    <cfRule type="cellIs" dxfId="133" priority="143" operator="equal">
      <formula>0</formula>
    </cfRule>
  </conditionalFormatting>
  <conditionalFormatting sqref="C105:D105 A105 F105:J105">
    <cfRule type="cellIs" dxfId="132" priority="146" operator="equal">
      <formula>0</formula>
    </cfRule>
  </conditionalFormatting>
  <conditionalFormatting sqref="C105:D105 A105 F105:J105">
    <cfRule type="cellIs" dxfId="131" priority="147" operator="equal">
      <formula>0</formula>
    </cfRule>
  </conditionalFormatting>
  <conditionalFormatting sqref="B105">
    <cfRule type="cellIs" dxfId="130" priority="144" operator="equal">
      <formula>0</formula>
    </cfRule>
  </conditionalFormatting>
  <conditionalFormatting sqref="E105">
    <cfRule type="cellIs" dxfId="129" priority="141" operator="equal">
      <formula>0</formula>
    </cfRule>
  </conditionalFormatting>
  <conditionalFormatting sqref="E105">
    <cfRule type="cellIs" dxfId="128" priority="142" operator="equal">
      <formula>0</formula>
    </cfRule>
  </conditionalFormatting>
  <conditionalFormatting sqref="B113">
    <cfRule type="cellIs" dxfId="127" priority="137" operator="equal">
      <formula>0</formula>
    </cfRule>
  </conditionalFormatting>
  <conditionalFormatting sqref="A113 D113 F113:J113">
    <cfRule type="cellIs" dxfId="126" priority="139" operator="equal">
      <formula>0</formula>
    </cfRule>
  </conditionalFormatting>
  <conditionalFormatting sqref="H113">
    <cfRule type="cellIs" dxfId="125" priority="138" operator="equal">
      <formula>0</formula>
    </cfRule>
  </conditionalFormatting>
  <conditionalFormatting sqref="A113 D113 F113:J113">
    <cfRule type="cellIs" dxfId="124" priority="140" operator="equal">
      <formula>0</formula>
    </cfRule>
  </conditionalFormatting>
  <conditionalFormatting sqref="B113">
    <cfRule type="cellIs" dxfId="123" priority="136" operator="equal">
      <formula>0</formula>
    </cfRule>
  </conditionalFormatting>
  <conditionalFormatting sqref="C113">
    <cfRule type="cellIs" dxfId="122" priority="135" operator="equal">
      <formula>0</formula>
    </cfRule>
  </conditionalFormatting>
  <conditionalFormatting sqref="C113">
    <cfRule type="cellIs" dxfId="121" priority="134" operator="equal">
      <formula>0</formula>
    </cfRule>
  </conditionalFormatting>
  <conditionalFormatting sqref="E113">
    <cfRule type="cellIs" dxfId="120" priority="133" operator="equal">
      <formula>0</formula>
    </cfRule>
  </conditionalFormatting>
  <conditionalFormatting sqref="E113">
    <cfRule type="cellIs" dxfId="119" priority="132" operator="equal">
      <formula>0</formula>
    </cfRule>
  </conditionalFormatting>
  <conditionalFormatting sqref="A116 C116:D116 F116:J116">
    <cfRule type="cellIs" dxfId="118" priority="125" operator="equal">
      <formula>0</formula>
    </cfRule>
  </conditionalFormatting>
  <conditionalFormatting sqref="H116">
    <cfRule type="cellIs" dxfId="117" priority="124" operator="equal">
      <formula>0</formula>
    </cfRule>
  </conditionalFormatting>
  <conditionalFormatting sqref="B116">
    <cfRule type="cellIs" dxfId="116" priority="123" operator="equal">
      <formula>0</formula>
    </cfRule>
  </conditionalFormatting>
  <conditionalFormatting sqref="B115">
    <cfRule type="cellIs" dxfId="115" priority="127" operator="equal">
      <formula>0</formula>
    </cfRule>
  </conditionalFormatting>
  <conditionalFormatting sqref="B115">
    <cfRule type="cellIs" dxfId="114" priority="128" operator="equal">
      <formula>0</formula>
    </cfRule>
  </conditionalFormatting>
  <conditionalFormatting sqref="A116 C116:D116 F116:J116">
    <cfRule type="cellIs" dxfId="113" priority="126" operator="equal">
      <formula>0</formula>
    </cfRule>
  </conditionalFormatting>
  <conditionalFormatting sqref="A115 C115:D115 F115:J115">
    <cfRule type="cellIs" dxfId="112" priority="130" operator="equal">
      <formula>0</formula>
    </cfRule>
  </conditionalFormatting>
  <conditionalFormatting sqref="H115">
    <cfRule type="cellIs" dxfId="111" priority="129" operator="equal">
      <formula>0</formula>
    </cfRule>
  </conditionalFormatting>
  <conditionalFormatting sqref="A115 C115:D115 F115:J115">
    <cfRule type="cellIs" dxfId="110" priority="131" operator="equal">
      <formula>0</formula>
    </cfRule>
  </conditionalFormatting>
  <conditionalFormatting sqref="B116">
    <cfRule type="cellIs" dxfId="109" priority="122" operator="equal">
      <formula>0</formula>
    </cfRule>
  </conditionalFormatting>
  <conditionalFormatting sqref="E115">
    <cfRule type="cellIs" dxfId="108" priority="120" operator="equal">
      <formula>0</formula>
    </cfRule>
  </conditionalFormatting>
  <conditionalFormatting sqref="E115">
    <cfRule type="cellIs" dxfId="107" priority="121" operator="equal">
      <formula>0</formula>
    </cfRule>
  </conditionalFormatting>
  <conditionalFormatting sqref="E116">
    <cfRule type="cellIs" dxfId="106" priority="119" operator="equal">
      <formula>0</formula>
    </cfRule>
  </conditionalFormatting>
  <conditionalFormatting sqref="E116">
    <cfRule type="cellIs" dxfId="105" priority="118" operator="equal">
      <formula>0</formula>
    </cfRule>
  </conditionalFormatting>
  <conditionalFormatting sqref="B111">
    <cfRule type="cellIs" dxfId="104" priority="109" operator="equal">
      <formula>0</formula>
    </cfRule>
  </conditionalFormatting>
  <conditionalFormatting sqref="A111 D111 F111:J111">
    <cfRule type="cellIs" dxfId="103" priority="111" operator="equal">
      <formula>0</formula>
    </cfRule>
  </conditionalFormatting>
  <conditionalFormatting sqref="A109 C109:D109 F109:J109">
    <cfRule type="cellIs" dxfId="102" priority="116" operator="equal">
      <formula>0</formula>
    </cfRule>
  </conditionalFormatting>
  <conditionalFormatting sqref="H111">
    <cfRule type="cellIs" dxfId="101" priority="110" operator="equal">
      <formula>0</formula>
    </cfRule>
  </conditionalFormatting>
  <conditionalFormatting sqref="A111 D111 F111:J111">
    <cfRule type="cellIs" dxfId="100" priority="112" operator="equal">
      <formula>0</formula>
    </cfRule>
  </conditionalFormatting>
  <conditionalFormatting sqref="A109 C109:D109 F109:J109">
    <cfRule type="cellIs" dxfId="99" priority="117" operator="equal">
      <formula>0</formula>
    </cfRule>
  </conditionalFormatting>
  <conditionalFormatting sqref="H109">
    <cfRule type="cellIs" dxfId="98" priority="115" operator="equal">
      <formula>0</formula>
    </cfRule>
  </conditionalFormatting>
  <conditionalFormatting sqref="B109">
    <cfRule type="cellIs" dxfId="97" priority="114" operator="equal">
      <formula>0</formula>
    </cfRule>
  </conditionalFormatting>
  <conditionalFormatting sqref="B109">
    <cfRule type="cellIs" dxfId="96" priority="113" operator="equal">
      <formula>0</formula>
    </cfRule>
  </conditionalFormatting>
  <conditionalFormatting sqref="B111">
    <cfRule type="cellIs" dxfId="95" priority="108" operator="equal">
      <formula>0</formula>
    </cfRule>
  </conditionalFormatting>
  <conditionalFormatting sqref="C111:C112">
    <cfRule type="cellIs" dxfId="94" priority="107" operator="equal">
      <formula>0</formula>
    </cfRule>
  </conditionalFormatting>
  <conditionalFormatting sqref="C111:C112">
    <cfRule type="cellIs" dxfId="93" priority="106" operator="equal">
      <formula>0</formula>
    </cfRule>
  </conditionalFormatting>
  <conditionalFormatting sqref="E111">
    <cfRule type="cellIs" dxfId="92" priority="103" operator="equal">
      <formula>0</formula>
    </cfRule>
  </conditionalFormatting>
  <conditionalFormatting sqref="E111">
    <cfRule type="cellIs" dxfId="91" priority="102" operator="equal">
      <formula>0</formula>
    </cfRule>
  </conditionalFormatting>
  <conditionalFormatting sqref="E109">
    <cfRule type="cellIs" dxfId="90" priority="104" operator="equal">
      <formula>0</formula>
    </cfRule>
  </conditionalFormatting>
  <conditionalFormatting sqref="E109">
    <cfRule type="cellIs" dxfId="89" priority="105" operator="equal">
      <formula>0</formula>
    </cfRule>
  </conditionalFormatting>
  <conditionalFormatting sqref="B110">
    <cfRule type="cellIs" dxfId="88" priority="98" operator="equal">
      <formula>0</formula>
    </cfRule>
  </conditionalFormatting>
  <conditionalFormatting sqref="A110 D110 F110:J110">
    <cfRule type="cellIs" dxfId="87" priority="100" operator="equal">
      <formula>0</formula>
    </cfRule>
  </conditionalFormatting>
  <conditionalFormatting sqref="H110">
    <cfRule type="cellIs" dxfId="86" priority="99" operator="equal">
      <formula>0</formula>
    </cfRule>
  </conditionalFormatting>
  <conditionalFormatting sqref="A110 D110 F110:J110">
    <cfRule type="cellIs" dxfId="85" priority="101" operator="equal">
      <formula>0</formula>
    </cfRule>
  </conditionalFormatting>
  <conditionalFormatting sqref="B110">
    <cfRule type="cellIs" dxfId="84" priority="97" operator="equal">
      <formula>0</formula>
    </cfRule>
  </conditionalFormatting>
  <conditionalFormatting sqref="C110">
    <cfRule type="cellIs" dxfId="83" priority="96" operator="equal">
      <formula>0</formula>
    </cfRule>
  </conditionalFormatting>
  <conditionalFormatting sqref="C110">
    <cfRule type="cellIs" dxfId="82" priority="95" operator="equal">
      <formula>0</formula>
    </cfRule>
  </conditionalFormatting>
  <conditionalFormatting sqref="E110">
    <cfRule type="cellIs" dxfId="81" priority="94" operator="equal">
      <formula>0</formula>
    </cfRule>
  </conditionalFormatting>
  <conditionalFormatting sqref="E110">
    <cfRule type="cellIs" dxfId="80" priority="93" operator="equal">
      <formula>0</formula>
    </cfRule>
  </conditionalFormatting>
  <conditionalFormatting sqref="B112">
    <cfRule type="cellIs" dxfId="79" priority="88" operator="equal">
      <formula>0</formula>
    </cfRule>
  </conditionalFormatting>
  <conditionalFormatting sqref="B112">
    <cfRule type="cellIs" dxfId="78" priority="89" operator="equal">
      <formula>0</formula>
    </cfRule>
  </conditionalFormatting>
  <conditionalFormatting sqref="A112 D112 F112:J112">
    <cfRule type="cellIs" dxfId="77" priority="91" operator="equal">
      <formula>0</formula>
    </cfRule>
  </conditionalFormatting>
  <conditionalFormatting sqref="H112">
    <cfRule type="cellIs" dxfId="76" priority="90" operator="equal">
      <formula>0</formula>
    </cfRule>
  </conditionalFormatting>
  <conditionalFormatting sqref="A112 D112 F112:J112">
    <cfRule type="cellIs" dxfId="75" priority="92" operator="equal">
      <formula>0</formula>
    </cfRule>
  </conditionalFormatting>
  <conditionalFormatting sqref="E112">
    <cfRule type="cellIs" dxfId="74" priority="86" operator="equal">
      <formula>0</formula>
    </cfRule>
  </conditionalFormatting>
  <conditionalFormatting sqref="E112">
    <cfRule type="cellIs" dxfId="73" priority="87" operator="equal">
      <formula>0</formula>
    </cfRule>
  </conditionalFormatting>
  <conditionalFormatting sqref="B117">
    <cfRule type="cellIs" dxfId="72" priority="81" operator="equal">
      <formula>0</formula>
    </cfRule>
  </conditionalFormatting>
  <conditionalFormatting sqref="B117">
    <cfRule type="cellIs" dxfId="71" priority="82" operator="equal">
      <formula>0</formula>
    </cfRule>
  </conditionalFormatting>
  <conditionalFormatting sqref="A117 C117:D117 F117:J117">
    <cfRule type="cellIs" dxfId="70" priority="84" operator="equal">
      <formula>0</formula>
    </cfRule>
  </conditionalFormatting>
  <conditionalFormatting sqref="H117">
    <cfRule type="cellIs" dxfId="69" priority="83" operator="equal">
      <formula>0</formula>
    </cfRule>
  </conditionalFormatting>
  <conditionalFormatting sqref="A117 C117:D117 F117:J117">
    <cfRule type="cellIs" dxfId="68" priority="85" operator="equal">
      <formula>0</formula>
    </cfRule>
  </conditionalFormatting>
  <conditionalFormatting sqref="E117">
    <cfRule type="cellIs" dxfId="67" priority="79" operator="equal">
      <formula>0</formula>
    </cfRule>
  </conditionalFormatting>
  <conditionalFormatting sqref="E117">
    <cfRule type="cellIs" dxfId="66" priority="80" operator="equal">
      <formula>0</formula>
    </cfRule>
  </conditionalFormatting>
  <conditionalFormatting sqref="B102">
    <cfRule type="cellIs" dxfId="65" priority="78" operator="equal">
      <formula>0</formula>
    </cfRule>
  </conditionalFormatting>
  <conditionalFormatting sqref="B102">
    <cfRule type="cellIs" dxfId="64" priority="77" operator="equal">
      <formula>0</formula>
    </cfRule>
  </conditionalFormatting>
  <conditionalFormatting sqref="B93">
    <cfRule type="cellIs" dxfId="63" priority="76" operator="equal">
      <formula>0</formula>
    </cfRule>
  </conditionalFormatting>
  <conditionalFormatting sqref="B93">
    <cfRule type="cellIs" dxfId="62" priority="75" operator="equal">
      <formula>0</formula>
    </cfRule>
  </conditionalFormatting>
  <conditionalFormatting sqref="B94">
    <cfRule type="cellIs" dxfId="61" priority="74" operator="equal">
      <formula>0</formula>
    </cfRule>
  </conditionalFormatting>
  <conditionalFormatting sqref="B94">
    <cfRule type="cellIs" dxfId="60" priority="73" operator="equal">
      <formula>0</formula>
    </cfRule>
  </conditionalFormatting>
  <conditionalFormatting sqref="C95:D95">
    <cfRule type="cellIs" dxfId="59" priority="71" operator="equal">
      <formula>0</formula>
    </cfRule>
  </conditionalFormatting>
  <conditionalFormatting sqref="B95">
    <cfRule type="cellIs" dxfId="58" priority="70" operator="equal">
      <formula>0</formula>
    </cfRule>
  </conditionalFormatting>
  <conditionalFormatting sqref="B95">
    <cfRule type="cellIs" dxfId="57" priority="69" operator="equal">
      <formula>0</formula>
    </cfRule>
  </conditionalFormatting>
  <conditionalFormatting sqref="C95:D95">
    <cfRule type="cellIs" dxfId="56" priority="72" operator="equal">
      <formula>0</formula>
    </cfRule>
  </conditionalFormatting>
  <conditionalFormatting sqref="E95">
    <cfRule type="cellIs" dxfId="55" priority="67" operator="equal">
      <formula>0</formula>
    </cfRule>
  </conditionalFormatting>
  <conditionalFormatting sqref="E95">
    <cfRule type="cellIs" dxfId="54" priority="68" operator="equal">
      <formula>0</formula>
    </cfRule>
  </conditionalFormatting>
  <conditionalFormatting sqref="C96:D96">
    <cfRule type="cellIs" dxfId="53" priority="65" operator="equal">
      <formula>0</formula>
    </cfRule>
  </conditionalFormatting>
  <conditionalFormatting sqref="B96">
    <cfRule type="cellIs" dxfId="52" priority="64" operator="equal">
      <formula>0</formula>
    </cfRule>
  </conditionalFormatting>
  <conditionalFormatting sqref="B96">
    <cfRule type="cellIs" dxfId="51" priority="63" operator="equal">
      <formula>0</formula>
    </cfRule>
  </conditionalFormatting>
  <conditionalFormatting sqref="C96:D96">
    <cfRule type="cellIs" dxfId="50" priority="66" operator="equal">
      <formula>0</formula>
    </cfRule>
  </conditionalFormatting>
  <conditionalFormatting sqref="E96">
    <cfRule type="cellIs" dxfId="49" priority="61" operator="equal">
      <formula>0</formula>
    </cfRule>
  </conditionalFormatting>
  <conditionalFormatting sqref="E96">
    <cfRule type="cellIs" dxfId="48" priority="62" operator="equal">
      <formula>0</formula>
    </cfRule>
  </conditionalFormatting>
  <conditionalFormatting sqref="C97:D97">
    <cfRule type="cellIs" dxfId="47" priority="59" operator="equal">
      <formula>0</formula>
    </cfRule>
  </conditionalFormatting>
  <conditionalFormatting sqref="B97">
    <cfRule type="cellIs" dxfId="46" priority="58" operator="equal">
      <formula>0</formula>
    </cfRule>
  </conditionalFormatting>
  <conditionalFormatting sqref="B97">
    <cfRule type="cellIs" dxfId="45" priority="57" operator="equal">
      <formula>0</formula>
    </cfRule>
  </conditionalFormatting>
  <conditionalFormatting sqref="C97:D97">
    <cfRule type="cellIs" dxfId="44" priority="60" operator="equal">
      <formula>0</formula>
    </cfRule>
  </conditionalFormatting>
  <conditionalFormatting sqref="E97">
    <cfRule type="cellIs" dxfId="43" priority="55" operator="equal">
      <formula>0</formula>
    </cfRule>
  </conditionalFormatting>
  <conditionalFormatting sqref="E97">
    <cfRule type="cellIs" dxfId="42" priority="56" operator="equal">
      <formula>0</formula>
    </cfRule>
  </conditionalFormatting>
  <conditionalFormatting sqref="C98:D98">
    <cfRule type="cellIs" dxfId="41" priority="53" operator="equal">
      <formula>0</formula>
    </cfRule>
  </conditionalFormatting>
  <conditionalFormatting sqref="B98">
    <cfRule type="cellIs" dxfId="40" priority="52" operator="equal">
      <formula>0</formula>
    </cfRule>
  </conditionalFormatting>
  <conditionalFormatting sqref="B98">
    <cfRule type="cellIs" dxfId="39" priority="51" operator="equal">
      <formula>0</formula>
    </cfRule>
  </conditionalFormatting>
  <conditionalFormatting sqref="C98:D98">
    <cfRule type="cellIs" dxfId="38" priority="54" operator="equal">
      <formula>0</formula>
    </cfRule>
  </conditionalFormatting>
  <conditionalFormatting sqref="E98">
    <cfRule type="cellIs" dxfId="37" priority="49" operator="equal">
      <formula>0</formula>
    </cfRule>
  </conditionalFormatting>
  <conditionalFormatting sqref="E98">
    <cfRule type="cellIs" dxfId="36" priority="50" operator="equal">
      <formula>0</formula>
    </cfRule>
  </conditionalFormatting>
  <conditionalFormatting sqref="C100:D100">
    <cfRule type="cellIs" dxfId="35" priority="47" operator="equal">
      <formula>0</formula>
    </cfRule>
  </conditionalFormatting>
  <conditionalFormatting sqref="B100">
    <cfRule type="cellIs" dxfId="34" priority="46" operator="equal">
      <formula>0</formula>
    </cfRule>
  </conditionalFormatting>
  <conditionalFormatting sqref="B100">
    <cfRule type="cellIs" dxfId="33" priority="45" operator="equal">
      <formula>0</formula>
    </cfRule>
  </conditionalFormatting>
  <conditionalFormatting sqref="C100:D100">
    <cfRule type="cellIs" dxfId="32" priority="48" operator="equal">
      <formula>0</formula>
    </cfRule>
  </conditionalFormatting>
  <conditionalFormatting sqref="E100">
    <cfRule type="cellIs" dxfId="31" priority="43" operator="equal">
      <formula>0</formula>
    </cfRule>
  </conditionalFormatting>
  <conditionalFormatting sqref="E100">
    <cfRule type="cellIs" dxfId="30" priority="44" operator="equal">
      <formula>0</formula>
    </cfRule>
  </conditionalFormatting>
  <conditionalFormatting sqref="A106 C106:D106 F106:J106">
    <cfRule type="cellIs" dxfId="29" priority="42" operator="equal">
      <formula>0</formula>
    </cfRule>
  </conditionalFormatting>
  <conditionalFormatting sqref="A106 C106:D106 F106:J106">
    <cfRule type="cellIs" dxfId="28" priority="41" operator="equal">
      <formula>0</formula>
    </cfRule>
  </conditionalFormatting>
  <conditionalFormatting sqref="H106">
    <cfRule type="cellIs" dxfId="27" priority="40" operator="equal">
      <formula>0</formula>
    </cfRule>
  </conditionalFormatting>
  <conditionalFormatting sqref="B106">
    <cfRule type="cellIs" dxfId="26" priority="39" operator="equal">
      <formula>0</formula>
    </cfRule>
  </conditionalFormatting>
  <conditionalFormatting sqref="B106">
    <cfRule type="cellIs" dxfId="25" priority="38" operator="equal">
      <formula>0</formula>
    </cfRule>
  </conditionalFormatting>
  <conditionalFormatting sqref="E106">
    <cfRule type="cellIs" dxfId="24" priority="37" operator="equal">
      <formula>0</formula>
    </cfRule>
  </conditionalFormatting>
  <conditionalFormatting sqref="E106">
    <cfRule type="cellIs" dxfId="23" priority="36" operator="equal">
      <formula>0</formula>
    </cfRule>
  </conditionalFormatting>
  <conditionalFormatting sqref="B170">
    <cfRule type="cellIs" dxfId="22" priority="35" operator="equal">
      <formula>0</formula>
    </cfRule>
  </conditionalFormatting>
  <conditionalFormatting sqref="C170">
    <cfRule type="cellIs" dxfId="21" priority="34" operator="equal">
      <formula>0</formula>
    </cfRule>
  </conditionalFormatting>
  <conditionalFormatting sqref="E170">
    <cfRule type="cellIs" dxfId="20" priority="33" operator="equal">
      <formula>0</formula>
    </cfRule>
  </conditionalFormatting>
  <conditionalFormatting sqref="A88 F88:J88 C88:D88">
    <cfRule type="cellIs" dxfId="19" priority="19" operator="equal">
      <formula>0</formula>
    </cfRule>
  </conditionalFormatting>
  <conditionalFormatting sqref="A88 F88:J88 C88:D88">
    <cfRule type="cellIs" dxfId="18" priority="20" operator="equal">
      <formula>0</formula>
    </cfRule>
  </conditionalFormatting>
  <conditionalFormatting sqref="H88">
    <cfRule type="cellIs" dxfId="17" priority="18" operator="equal">
      <formula>0</formula>
    </cfRule>
  </conditionalFormatting>
  <conditionalFormatting sqref="H89">
    <cfRule type="cellIs" dxfId="16" priority="15" operator="equal">
      <formula>0</formula>
    </cfRule>
  </conditionalFormatting>
  <conditionalFormatting sqref="B89">
    <cfRule type="cellIs" dxfId="15" priority="14" operator="equal">
      <formula>0</formula>
    </cfRule>
  </conditionalFormatting>
  <conditionalFormatting sqref="A89 C89:D89 F89:J89">
    <cfRule type="cellIs" dxfId="14" priority="16" operator="equal">
      <formula>0</formula>
    </cfRule>
  </conditionalFormatting>
  <conditionalFormatting sqref="B89">
    <cfRule type="cellIs" dxfId="13" priority="13" operator="equal">
      <formula>0</formula>
    </cfRule>
  </conditionalFormatting>
  <conditionalFormatting sqref="A89 C89:D89 F89:J89">
    <cfRule type="cellIs" dxfId="12" priority="17" operator="equal">
      <formula>0</formula>
    </cfRule>
  </conditionalFormatting>
  <conditionalFormatting sqref="E88">
    <cfRule type="cellIs" dxfId="11" priority="12" operator="equal">
      <formula>0</formula>
    </cfRule>
  </conditionalFormatting>
  <conditionalFormatting sqref="E88">
    <cfRule type="cellIs" dxfId="10" priority="11" operator="equal">
      <formula>0</formula>
    </cfRule>
  </conditionalFormatting>
  <conditionalFormatting sqref="E89">
    <cfRule type="cellIs" dxfId="9" priority="10" operator="equal">
      <formula>0</formula>
    </cfRule>
  </conditionalFormatting>
  <conditionalFormatting sqref="E89">
    <cfRule type="cellIs" dxfId="8" priority="9" operator="equal">
      <formula>0</formula>
    </cfRule>
  </conditionalFormatting>
  <conditionalFormatting sqref="A90">
    <cfRule type="cellIs" dxfId="7" priority="7" operator="equal">
      <formula>0</formula>
    </cfRule>
  </conditionalFormatting>
  <conditionalFormatting sqref="A90">
    <cfRule type="cellIs" dxfId="6" priority="8" operator="equal">
      <formula>0</formula>
    </cfRule>
  </conditionalFormatting>
  <conditionalFormatting sqref="B166">
    <cfRule type="cellIs" dxfId="5" priority="5" operator="equal">
      <formula>0</formula>
    </cfRule>
  </conditionalFormatting>
  <conditionalFormatting sqref="B166">
    <cfRule type="cellIs" dxfId="4" priority="6" operator="equal">
      <formula>0</formula>
    </cfRule>
  </conditionalFormatting>
  <conditionalFormatting sqref="B167">
    <cfRule type="cellIs" dxfId="3" priority="3" operator="equal">
      <formula>0</formula>
    </cfRule>
  </conditionalFormatting>
  <conditionalFormatting sqref="B167">
    <cfRule type="cellIs" dxfId="2" priority="4" operator="equal">
      <formula>0</formula>
    </cfRule>
  </conditionalFormatting>
  <conditionalFormatting sqref="B168">
    <cfRule type="cellIs" dxfId="1" priority="1" operator="equal">
      <formula>0</formula>
    </cfRule>
  </conditionalFormatting>
  <conditionalFormatting sqref="B168">
    <cfRule type="cellIs" dxfId="0" priority="2" operator="equal">
      <formula>0</formula>
    </cfRule>
  </conditionalFormatting>
  <dataValidations disablePrompts="1" count="1">
    <dataValidation type="whole" allowBlank="1" showInputMessage="1" showErrorMessage="1" sqref="L7:L183" xr:uid="{00000000-0002-0000-0100-000000000000}">
      <formula1>1</formula1>
      <formula2>3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portrait" r:id="rId1"/>
  <headerFooter>
    <oddFooter>&amp;L&amp;"Calibri,Normal"&amp;9&amp;K00-027&amp;A&amp;C&amp;"Calibri,Normal"&amp;9 &amp;K00-022NOVEMBRE 2024&amp;R&amp;"Calibri,Normal"&amp;9&amp;K00-027page &amp;P | &amp;N</oddFooter>
  </headerFooter>
  <rowBreaks count="3" manualBreakCount="3">
    <brk id="60" max="9" man="1"/>
    <brk id="126" max="9" man="1"/>
    <brk id="192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SEMID-1961440174-5501812</_dlc_DocId>
    <_dlc_DocIdUrl xmlns="b04edff7-1948-4699-80af-b07ebc22511e">
      <Url>https://sembreizh35.sharepoint.com/sites/ged-sembreizh/sembreizh/_layouts/15/DocIdRedir.aspx?ID=SEMID-1961440174-5501812</Url>
      <Description>SEMID-1961440174-5501812</Description>
    </_dlc_DocIdUrl>
  </documentManagement>
</p:properties>
</file>

<file path=customXml/itemProps1.xml><?xml version="1.0" encoding="utf-8"?>
<ds:datastoreItem xmlns:ds="http://schemas.openxmlformats.org/officeDocument/2006/customXml" ds:itemID="{0903A1AF-6035-4589-B3C1-CE104433E15F}"/>
</file>

<file path=customXml/itemProps2.xml><?xml version="1.0" encoding="utf-8"?>
<ds:datastoreItem xmlns:ds="http://schemas.openxmlformats.org/officeDocument/2006/customXml" ds:itemID="{DFCCB9E3-EE89-45E8-9992-46AC1AA7F977}"/>
</file>

<file path=customXml/itemProps3.xml><?xml version="1.0" encoding="utf-8"?>
<ds:datastoreItem xmlns:ds="http://schemas.openxmlformats.org/officeDocument/2006/customXml" ds:itemID="{F830716E-7B01-4297-BD89-435E7018D880}"/>
</file>

<file path=customXml/itemProps4.xml><?xml version="1.0" encoding="utf-8"?>
<ds:datastoreItem xmlns:ds="http://schemas.openxmlformats.org/officeDocument/2006/customXml" ds:itemID="{CFF0993B-6B2E-4A86-9A61-330DC4A999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PDG</vt:lpstr>
      <vt:lpstr>01-VRD</vt:lpstr>
      <vt:lpstr>'01-VRD'!Impression_des_titres</vt:lpstr>
      <vt:lpstr>LOT</vt:lpstr>
      <vt:lpstr>N°_LOT</vt:lpstr>
      <vt:lpstr>'01-VRD'!Zone_d_impression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Karine LANDEROIN</cp:lastModifiedBy>
  <cp:lastPrinted>2024-11-13T15:49:57Z</cp:lastPrinted>
  <dcterms:created xsi:type="dcterms:W3CDTF">2016-02-22T09:49:09Z</dcterms:created>
  <dcterms:modified xsi:type="dcterms:W3CDTF">2024-11-13T15:59:22Z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221015341</vt:i4>
  </property>
  <property fmtid="{D5CDD505-2E9C-101B-9397-08002B2CF9AE}" pid="3" name="_NewReviewCycle">
    <vt:lpwstr/>
  </property>
  <property fmtid="{D5CDD505-2E9C-101B-9397-08002B2CF9AE}" pid="4" name="_EmailSubject">
    <vt:lpwstr>101167	LANDIVISIAU - BAN - Bat logement 268</vt:lpwstr>
  </property>
  <property fmtid="{D5CDD505-2E9C-101B-9397-08002B2CF9AE}" pid="5" name="_AuthorEmail">
    <vt:lpwstr>olivier.duval@oteis.fr</vt:lpwstr>
  </property>
  <property fmtid="{D5CDD505-2E9C-101B-9397-08002B2CF9AE}" pid="6" name="_AuthorEmailDisplayName">
    <vt:lpwstr>Olivier DUVAL</vt:lpwstr>
  </property>
  <property fmtid="{D5CDD505-2E9C-101B-9397-08002B2CF9AE}" pid="7" name="_ReviewingToolsShownOnce">
    <vt:lpwstr/>
  </property>
  <property fmtid="{D5CDD505-2E9C-101B-9397-08002B2CF9AE}" pid="8" name="ContentTypeId">
    <vt:lpwstr>0x010100ECF3EFE3566F554E91BEFE01F993430E</vt:lpwstr>
  </property>
  <property fmtid="{D5CDD505-2E9C-101B-9397-08002B2CF9AE}" pid="9" name="_dlc_DocIdItemGuid">
    <vt:lpwstr>0bf0e86a-ca94-4bbc-a06c-0dff4bdb138f</vt:lpwstr>
  </property>
  <property fmtid="{D5CDD505-2E9C-101B-9397-08002B2CF9AE}" pid="10" name="MediaServiceImageTags">
    <vt:lpwstr/>
  </property>
</Properties>
</file>